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thomeid-my.sharepoint.com/personal/pszafranski_mountain-home_us/Documents/Desktop/"/>
    </mc:Choice>
  </mc:AlternateContent>
  <xr:revisionPtr revIDLastSave="1" documentId="13_ncr:1_{870E9E39-CE00-4EAE-B632-07DC29170116}" xr6:coauthVersionLast="47" xr6:coauthVersionMax="47" xr10:uidLastSave="{D55118F9-D2F2-461F-9400-E94F9F5DA306}"/>
  <bookViews>
    <workbookView xWindow="1920" yWindow="1920" windowWidth="23040" windowHeight="12120" xr2:uid="{00000000-000D-0000-FFFF-FFFF00000000}"/>
  </bookViews>
  <sheets>
    <sheet name="MTN HOM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16" i="2"/>
  <c r="L18" i="2"/>
  <c r="L21" i="2"/>
  <c r="J21" i="2"/>
  <c r="H21" i="2"/>
  <c r="F21" i="2"/>
  <c r="D21" i="2"/>
  <c r="J20" i="2"/>
  <c r="H20" i="2"/>
  <c r="F20" i="2"/>
  <c r="D20" i="2"/>
  <c r="L19" i="2"/>
  <c r="J19" i="2"/>
  <c r="H19" i="2"/>
  <c r="F19" i="2"/>
  <c r="D19" i="2"/>
  <c r="J18" i="2"/>
  <c r="H18" i="2"/>
  <c r="F18" i="2"/>
  <c r="D18" i="2"/>
  <c r="L17" i="2"/>
  <c r="J17" i="2"/>
  <c r="H17" i="2"/>
  <c r="F17" i="2"/>
  <c r="D17" i="2"/>
  <c r="L16" i="2"/>
  <c r="J16" i="2"/>
  <c r="H16" i="2"/>
  <c r="F16" i="2"/>
  <c r="D16" i="2"/>
  <c r="E6" i="2"/>
  <c r="K6" i="2"/>
  <c r="I6" i="2"/>
  <c r="G6" i="2"/>
  <c r="C6" i="2"/>
  <c r="B8" i="2"/>
  <c r="C7" i="2"/>
  <c r="D8" i="2"/>
  <c r="E7" i="2"/>
  <c r="F8" i="2"/>
  <c r="E8" i="2" s="1"/>
  <c r="G7" i="2"/>
  <c r="H8" i="2"/>
  <c r="J8" i="2"/>
  <c r="I7" i="2"/>
  <c r="K7" i="2"/>
  <c r="B9" i="2"/>
  <c r="D9" i="2"/>
  <c r="F9" i="2"/>
  <c r="H9" i="2"/>
  <c r="L9" i="2"/>
  <c r="J9" i="2"/>
  <c r="D11" i="2"/>
  <c r="F11" i="2"/>
  <c r="H11" i="2"/>
  <c r="J11" i="2"/>
  <c r="B11" i="2"/>
  <c r="L11" i="2"/>
  <c r="L8" i="2"/>
  <c r="K5" i="2"/>
  <c r="K4" i="2"/>
  <c r="I5" i="2"/>
  <c r="I4" i="2"/>
  <c r="G5" i="2"/>
  <c r="G4" i="2"/>
  <c r="E5" i="2"/>
  <c r="E4" i="2"/>
  <c r="C5" i="2"/>
  <c r="C27" i="1"/>
  <c r="C4" i="2"/>
  <c r="I13" i="1"/>
  <c r="H13" i="1"/>
  <c r="D13" i="1"/>
  <c r="C13" i="1"/>
  <c r="I12" i="1"/>
  <c r="H12" i="1"/>
  <c r="D12" i="1"/>
  <c r="C12" i="1"/>
  <c r="I27" i="1"/>
  <c r="H27" i="1"/>
  <c r="D27" i="1"/>
  <c r="I26" i="1"/>
  <c r="H26" i="1"/>
  <c r="D26" i="1"/>
  <c r="C26" i="1"/>
  <c r="I41" i="1"/>
  <c r="H41" i="1"/>
  <c r="D41" i="1"/>
  <c r="C41" i="1"/>
  <c r="I40" i="1"/>
  <c r="H40" i="1"/>
  <c r="D40" i="1"/>
  <c r="C40" i="1"/>
  <c r="L20" i="2" l="1"/>
  <c r="I8" i="2"/>
  <c r="K8" i="2"/>
  <c r="G8" i="2"/>
  <c r="C8" i="2"/>
  <c r="I125" i="1"/>
  <c r="H125" i="1"/>
  <c r="I124" i="1"/>
  <c r="H124" i="1"/>
  <c r="D125" i="1"/>
  <c r="C125" i="1"/>
  <c r="D124" i="1"/>
  <c r="C124" i="1"/>
  <c r="I111" i="1"/>
  <c r="H111" i="1"/>
  <c r="I110" i="1"/>
  <c r="H110" i="1"/>
  <c r="D111" i="1"/>
  <c r="C111" i="1"/>
  <c r="D110" i="1"/>
  <c r="C110" i="1"/>
  <c r="I97" i="1"/>
  <c r="H97" i="1"/>
  <c r="I96" i="1"/>
  <c r="H96" i="1"/>
  <c r="D97" i="1"/>
  <c r="C97" i="1"/>
  <c r="D96" i="1"/>
  <c r="C96" i="1"/>
  <c r="I83" i="1"/>
  <c r="H83" i="1"/>
  <c r="I82" i="1"/>
  <c r="H82" i="1"/>
  <c r="D83" i="1"/>
  <c r="C83" i="1"/>
  <c r="D82" i="1"/>
  <c r="C82" i="1"/>
  <c r="I69" i="1"/>
  <c r="H69" i="1"/>
  <c r="I68" i="1"/>
  <c r="H68" i="1"/>
  <c r="D69" i="1"/>
  <c r="C69" i="1"/>
  <c r="D68" i="1"/>
  <c r="C68" i="1"/>
  <c r="I55" i="1"/>
  <c r="H55" i="1"/>
  <c r="I54" i="1"/>
  <c r="H54" i="1"/>
  <c r="D55" i="1"/>
  <c r="C55" i="1"/>
  <c r="D54" i="1"/>
  <c r="C54" i="1"/>
</calcChain>
</file>

<file path=xl/sharedStrings.xml><?xml version="1.0" encoding="utf-8"?>
<sst xmlns="http://schemas.openxmlformats.org/spreadsheetml/2006/main" count="334" uniqueCount="34">
  <si>
    <t>ROLL</t>
  </si>
  <si>
    <t>AREA</t>
  </si>
  <si>
    <t>NET MARKET</t>
  </si>
  <si>
    <t>GROSS MARKET</t>
  </si>
  <si>
    <t>MAIN</t>
  </si>
  <si>
    <t>COUNTY</t>
  </si>
  <si>
    <t>MTN HOME</t>
  </si>
  <si>
    <t>UTILITY</t>
  </si>
  <si>
    <t>SUB</t>
  </si>
  <si>
    <t>TOTALS</t>
  </si>
  <si>
    <t>Total Assessed Value</t>
  </si>
  <si>
    <t>Total Taxable Value</t>
  </si>
  <si>
    <t>Acres</t>
  </si>
  <si>
    <t>Parcel Count</t>
  </si>
  <si>
    <t>Avg Parcel/Assessed</t>
  </si>
  <si>
    <t>City Property Tax Levied</t>
  </si>
  <si>
    <t>Levy Percent</t>
  </si>
  <si>
    <t>Cost Per $100,000</t>
  </si>
  <si>
    <t>Value</t>
  </si>
  <si>
    <t>% Change</t>
  </si>
  <si>
    <t>City of Mountain Home Valuation/Tax Table</t>
  </si>
  <si>
    <t>Residential $ Value</t>
  </si>
  <si>
    <t>Residential Count</t>
  </si>
  <si>
    <t>Commerical $ Value</t>
  </si>
  <si>
    <t>Commerical Count</t>
  </si>
  <si>
    <t>Agriculture/Other</t>
  </si>
  <si>
    <t>Agriculture/Other Count</t>
  </si>
  <si>
    <t>2019-2024</t>
  </si>
  <si>
    <t>Fiscal Year</t>
  </si>
  <si>
    <t>Residential</t>
  </si>
  <si>
    <t>Commercial</t>
  </si>
  <si>
    <t>2024/2025</t>
  </si>
  <si>
    <t>2023/2024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</si>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</sst>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0000000_);\(#,##0.000000000\)"/>
    <numFmt numFmtId="165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2" fontId="0" fillId="0" borderId="1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42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2" fontId="0" fillId="0" borderId="8" xfId="0" applyNumberFormat="1" applyBorder="1"/>
    <xf numFmtId="42" fontId="0" fillId="0" borderId="9" xfId="0" applyNumberFormat="1" applyBorder="1"/>
    <xf numFmtId="0" fontId="0" fillId="0" borderId="12" xfId="0" applyBorder="1"/>
    <xf numFmtId="0" fontId="0" fillId="0" borderId="13" xfId="0" applyBorder="1"/>
    <xf numFmtId="42" fontId="0" fillId="0" borderId="13" xfId="0" applyNumberFormat="1" applyBorder="1"/>
    <xf numFmtId="42" fontId="0" fillId="0" borderId="14" xfId="0" applyNumberFormat="1" applyBorder="1"/>
    <xf numFmtId="0" fontId="0" fillId="0" borderId="15" xfId="0" applyBorder="1"/>
    <xf numFmtId="0" fontId="0" fillId="0" borderId="16" xfId="0" applyBorder="1"/>
    <xf numFmtId="42" fontId="0" fillId="0" borderId="17" xfId="0" applyNumberFormat="1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horizontal="center"/>
    </xf>
    <xf numFmtId="0" fontId="0" fillId="0" borderId="1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3" fontId="0" fillId="0" borderId="0" xfId="0" applyNumberFormat="1"/>
    <xf numFmtId="44" fontId="0" fillId="0" borderId="0" xfId="0" applyNumberFormat="1"/>
    <xf numFmtId="10" fontId="0" fillId="0" borderId="0" xfId="0" applyNumberFormat="1"/>
    <xf numFmtId="0" fontId="0" fillId="2" borderId="6" xfId="0" applyFill="1" applyBorder="1"/>
    <xf numFmtId="42" fontId="0" fillId="2" borderId="6" xfId="0" applyNumberFormat="1" applyFill="1" applyBorder="1"/>
    <xf numFmtId="42" fontId="0" fillId="2" borderId="9" xfId="0" applyNumberFormat="1" applyFill="1" applyBorder="1"/>
    <xf numFmtId="0" fontId="0" fillId="2" borderId="23" xfId="0" applyFill="1" applyBorder="1"/>
    <xf numFmtId="42" fontId="0" fillId="2" borderId="24" xfId="0" applyNumberFormat="1" applyFill="1" applyBorder="1"/>
    <xf numFmtId="42" fontId="0" fillId="2" borderId="25" xfId="0" applyNumberFormat="1" applyFill="1" applyBorder="1"/>
    <xf numFmtId="0" fontId="0" fillId="3" borderId="20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/>
    </xf>
    <xf numFmtId="42" fontId="0" fillId="4" borderId="5" xfId="0" applyNumberFormat="1" applyFill="1" applyBorder="1"/>
    <xf numFmtId="0" fontId="0" fillId="4" borderId="5" xfId="0" applyFill="1" applyBorder="1"/>
    <xf numFmtId="44" fontId="0" fillId="4" borderId="5" xfId="0" applyNumberFormat="1" applyFill="1" applyBorder="1"/>
    <xf numFmtId="165" fontId="0" fillId="4" borderId="5" xfId="0" applyNumberFormat="1" applyFill="1" applyBorder="1"/>
    <xf numFmtId="44" fontId="0" fillId="4" borderId="7" xfId="0" applyNumberFormat="1" applyFill="1" applyBorder="1"/>
    <xf numFmtId="0" fontId="1" fillId="4" borderId="2" xfId="0" applyFont="1" applyFill="1" applyBorder="1" applyAlignment="1">
      <alignment horizontal="center"/>
    </xf>
    <xf numFmtId="10" fontId="1" fillId="4" borderId="4" xfId="0" applyNumberFormat="1" applyFont="1" applyFill="1" applyBorder="1" applyAlignment="1">
      <alignment horizontal="center"/>
    </xf>
    <xf numFmtId="10" fontId="0" fillId="4" borderId="6" xfId="0" applyNumberFormat="1" applyFill="1" applyBorder="1"/>
    <xf numFmtId="0" fontId="1" fillId="5" borderId="1" xfId="0" applyFont="1" applyFill="1" applyBorder="1" applyAlignment="1">
      <alignment horizontal="center"/>
    </xf>
    <xf numFmtId="42" fontId="0" fillId="5" borderId="1" xfId="0" applyNumberFormat="1" applyFill="1" applyBorder="1"/>
    <xf numFmtId="0" fontId="0" fillId="5" borderId="1" xfId="0" applyFill="1" applyBorder="1"/>
    <xf numFmtId="37" fontId="0" fillId="5" borderId="1" xfId="0" applyNumberFormat="1" applyFill="1" applyBorder="1"/>
    <xf numFmtId="44" fontId="0" fillId="5" borderId="1" xfId="0" applyNumberFormat="1" applyFill="1" applyBorder="1"/>
    <xf numFmtId="165" fontId="0" fillId="5" borderId="1" xfId="0" applyNumberFormat="1" applyFill="1" applyBorder="1"/>
    <xf numFmtId="44" fontId="0" fillId="5" borderId="8" xfId="0" applyNumberFormat="1" applyFill="1" applyBorder="1"/>
    <xf numFmtId="0" fontId="1" fillId="5" borderId="6" xfId="0" applyFont="1" applyFill="1" applyBorder="1" applyAlignment="1">
      <alignment horizontal="center"/>
    </xf>
    <xf numFmtId="10" fontId="0" fillId="5" borderId="6" xfId="0" applyNumberFormat="1" applyFill="1" applyBorder="1"/>
    <xf numFmtId="0" fontId="1" fillId="6" borderId="1" xfId="0" applyFont="1" applyFill="1" applyBorder="1" applyAlignment="1">
      <alignment horizontal="center"/>
    </xf>
    <xf numFmtId="42" fontId="0" fillId="6" borderId="1" xfId="0" applyNumberFormat="1" applyFill="1" applyBorder="1"/>
    <xf numFmtId="0" fontId="0" fillId="6" borderId="1" xfId="0" applyFill="1" applyBorder="1"/>
    <xf numFmtId="37" fontId="0" fillId="6" borderId="1" xfId="0" applyNumberFormat="1" applyFill="1" applyBorder="1"/>
    <xf numFmtId="44" fontId="0" fillId="6" borderId="1" xfId="0" applyNumberFormat="1" applyFill="1" applyBorder="1"/>
    <xf numFmtId="165" fontId="0" fillId="6" borderId="1" xfId="0" applyNumberFormat="1" applyFill="1" applyBorder="1"/>
    <xf numFmtId="44" fontId="0" fillId="6" borderId="8" xfId="0" applyNumberFormat="1" applyFill="1" applyBorder="1"/>
    <xf numFmtId="0" fontId="1" fillId="6" borderId="6" xfId="0" applyFont="1" applyFill="1" applyBorder="1" applyAlignment="1">
      <alignment horizontal="center"/>
    </xf>
    <xf numFmtId="10" fontId="0" fillId="6" borderId="6" xfId="0" applyNumberFormat="1" applyFill="1" applyBorder="1"/>
    <xf numFmtId="0" fontId="1" fillId="7" borderId="1" xfId="0" applyFont="1" applyFill="1" applyBorder="1" applyAlignment="1">
      <alignment horizontal="center"/>
    </xf>
    <xf numFmtId="42" fontId="0" fillId="7" borderId="1" xfId="0" applyNumberFormat="1" applyFill="1" applyBorder="1"/>
    <xf numFmtId="0" fontId="0" fillId="7" borderId="1" xfId="0" applyFill="1" applyBorder="1"/>
    <xf numFmtId="37" fontId="0" fillId="7" borderId="1" xfId="0" applyNumberFormat="1" applyFill="1" applyBorder="1"/>
    <xf numFmtId="44" fontId="0" fillId="7" borderId="39" xfId="0" applyNumberFormat="1" applyFill="1" applyBorder="1"/>
    <xf numFmtId="164" fontId="0" fillId="7" borderId="39" xfId="0" applyNumberFormat="1" applyFill="1" applyBorder="1"/>
    <xf numFmtId="44" fontId="0" fillId="7" borderId="40" xfId="0" applyNumberFormat="1" applyFill="1" applyBorder="1"/>
    <xf numFmtId="0" fontId="1" fillId="7" borderId="6" xfId="0" applyFont="1" applyFill="1" applyBorder="1" applyAlignment="1">
      <alignment horizontal="center"/>
    </xf>
    <xf numFmtId="10" fontId="0" fillId="7" borderId="6" xfId="0" applyNumberFormat="1" applyFill="1" applyBorder="1"/>
    <xf numFmtId="10" fontId="0" fillId="7" borderId="41" xfId="0" applyNumberFormat="1" applyFill="1" applyBorder="1"/>
    <xf numFmtId="0" fontId="1" fillId="8" borderId="1" xfId="0" applyFont="1" applyFill="1" applyBorder="1" applyAlignment="1">
      <alignment horizontal="center"/>
    </xf>
    <xf numFmtId="42" fontId="0" fillId="8" borderId="1" xfId="0" applyNumberFormat="1" applyFill="1" applyBorder="1"/>
    <xf numFmtId="0" fontId="0" fillId="8" borderId="1" xfId="0" applyFill="1" applyBorder="1"/>
    <xf numFmtId="37" fontId="0" fillId="8" borderId="1" xfId="0" applyNumberFormat="1" applyFill="1" applyBorder="1"/>
    <xf numFmtId="44" fontId="0" fillId="8" borderId="1" xfId="0" applyNumberFormat="1" applyFill="1" applyBorder="1"/>
    <xf numFmtId="164" fontId="0" fillId="8" borderId="1" xfId="0" applyNumberFormat="1" applyFill="1" applyBorder="1"/>
    <xf numFmtId="44" fontId="0" fillId="8" borderId="8" xfId="0" applyNumberFormat="1" applyFill="1" applyBorder="1"/>
    <xf numFmtId="0" fontId="1" fillId="8" borderId="6" xfId="0" applyFont="1" applyFill="1" applyBorder="1" applyAlignment="1">
      <alignment horizontal="center"/>
    </xf>
    <xf numFmtId="10" fontId="0" fillId="8" borderId="6" xfId="0" applyNumberFormat="1" applyFill="1" applyBorder="1"/>
    <xf numFmtId="0" fontId="1" fillId="9" borderId="23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42" fontId="0" fillId="9" borderId="24" xfId="0" applyNumberFormat="1" applyFill="1" applyBorder="1"/>
    <xf numFmtId="0" fontId="0" fillId="9" borderId="24" xfId="0" applyFill="1" applyBorder="1"/>
    <xf numFmtId="37" fontId="0" fillId="9" borderId="24" xfId="0" applyNumberFormat="1" applyFill="1" applyBorder="1"/>
    <xf numFmtId="44" fontId="0" fillId="9" borderId="24" xfId="0" applyNumberFormat="1" applyFill="1" applyBorder="1"/>
    <xf numFmtId="164" fontId="0" fillId="9" borderId="24" xfId="0" applyNumberFormat="1" applyFill="1" applyBorder="1"/>
    <xf numFmtId="44" fontId="0" fillId="9" borderId="25" xfId="0" applyNumberFormat="1" applyFill="1" applyBorder="1"/>
    <xf numFmtId="0" fontId="0" fillId="9" borderId="2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 wrapText="1"/>
    </xf>
    <xf numFmtId="0" fontId="1" fillId="10" borderId="32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10" fontId="0" fillId="10" borderId="33" xfId="0" applyNumberFormat="1" applyFill="1" applyBorder="1" applyAlignment="1">
      <alignment horizontal="center"/>
    </xf>
    <xf numFmtId="10" fontId="0" fillId="10" borderId="38" xfId="0" applyNumberForma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10" fontId="1" fillId="11" borderId="4" xfId="0" applyNumberFormat="1" applyFont="1" applyFill="1" applyBorder="1" applyAlignment="1">
      <alignment horizontal="center"/>
    </xf>
    <xf numFmtId="42" fontId="0" fillId="11" borderId="36" xfId="0" applyNumberFormat="1" applyFill="1" applyBorder="1"/>
    <xf numFmtId="10" fontId="0" fillId="11" borderId="6" xfId="0" applyNumberFormat="1" applyFill="1" applyBorder="1"/>
    <xf numFmtId="37" fontId="0" fillId="11" borderId="36" xfId="0" applyNumberFormat="1" applyFill="1" applyBorder="1"/>
    <xf numFmtId="37" fontId="0" fillId="11" borderId="37" xfId="0" applyNumberFormat="1" applyFill="1" applyBorder="1"/>
    <xf numFmtId="10" fontId="0" fillId="11" borderId="9" xfId="0" applyNumberFormat="1" applyFill="1" applyBorder="1"/>
    <xf numFmtId="0" fontId="1" fillId="12" borderId="1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42" fontId="0" fillId="12" borderId="1" xfId="0" applyNumberFormat="1" applyFill="1" applyBorder="1"/>
    <xf numFmtId="10" fontId="0" fillId="12" borderId="6" xfId="0" applyNumberFormat="1" applyFill="1" applyBorder="1"/>
    <xf numFmtId="37" fontId="0" fillId="12" borderId="1" xfId="0" applyNumberFormat="1" applyFill="1" applyBorder="1"/>
    <xf numFmtId="37" fontId="0" fillId="12" borderId="8" xfId="0" applyNumberFormat="1" applyFill="1" applyBorder="1"/>
    <xf numFmtId="10" fontId="0" fillId="12" borderId="9" xfId="0" applyNumberFormat="1" applyFill="1" applyBorder="1"/>
    <xf numFmtId="0" fontId="1" fillId="13" borderId="1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42" fontId="0" fillId="13" borderId="1" xfId="0" applyNumberFormat="1" applyFill="1" applyBorder="1"/>
    <xf numFmtId="10" fontId="0" fillId="13" borderId="6" xfId="0" applyNumberFormat="1" applyFill="1" applyBorder="1"/>
    <xf numFmtId="37" fontId="0" fillId="13" borderId="1" xfId="0" applyNumberFormat="1" applyFill="1" applyBorder="1"/>
    <xf numFmtId="37" fontId="0" fillId="13" borderId="8" xfId="0" applyNumberFormat="1" applyFill="1" applyBorder="1"/>
    <xf numFmtId="10" fontId="0" fillId="13" borderId="9" xfId="0" applyNumberFormat="1" applyFill="1" applyBorder="1"/>
    <xf numFmtId="37" fontId="0" fillId="8" borderId="8" xfId="0" applyNumberFormat="1" applyFill="1" applyBorder="1"/>
    <xf numFmtId="10" fontId="0" fillId="8" borderId="9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2" fontId="0" fillId="3" borderId="1" xfId="0" applyNumberFormat="1" applyFill="1" applyBorder="1"/>
    <xf numFmtId="10" fontId="0" fillId="3" borderId="6" xfId="0" applyNumberFormat="1" applyFill="1" applyBorder="1"/>
    <xf numFmtId="37" fontId="0" fillId="3" borderId="1" xfId="0" applyNumberFormat="1" applyFill="1" applyBorder="1"/>
    <xf numFmtId="37" fontId="0" fillId="3" borderId="8" xfId="0" applyNumberFormat="1" applyFill="1" applyBorder="1"/>
    <xf numFmtId="10" fontId="0" fillId="3" borderId="9" xfId="0" applyNumberFormat="1" applyFill="1" applyBorder="1"/>
    <xf numFmtId="0" fontId="1" fillId="14" borderId="23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42" fontId="0" fillId="14" borderId="24" xfId="0" applyNumberFormat="1" applyFill="1" applyBorder="1"/>
    <xf numFmtId="37" fontId="0" fillId="14" borderId="24" xfId="0" applyNumberFormat="1" applyFill="1" applyBorder="1"/>
    <xf numFmtId="37" fontId="0" fillId="14" borderId="25" xfId="0" applyNumberFormat="1" applyFill="1" applyBorder="1"/>
    <xf numFmtId="0" fontId="1" fillId="14" borderId="5" xfId="0" applyFont="1" applyFill="1" applyBorder="1" applyAlignment="1">
      <alignment horizontal="center"/>
    </xf>
    <xf numFmtId="10" fontId="1" fillId="14" borderId="1" xfId="0" applyNumberFormat="1" applyFont="1" applyFill="1" applyBorder="1" applyAlignment="1">
      <alignment horizontal="center"/>
    </xf>
    <xf numFmtId="10" fontId="1" fillId="14" borderId="6" xfId="0" applyNumberFormat="1" applyFont="1" applyFill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10" fontId="1" fillId="15" borderId="1" xfId="0" applyNumberFormat="1" applyFont="1" applyFill="1" applyBorder="1" applyAlignment="1">
      <alignment horizontal="center"/>
    </xf>
    <xf numFmtId="10" fontId="1" fillId="15" borderId="6" xfId="0" applyNumberFormat="1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10" fontId="1" fillId="16" borderId="8" xfId="0" applyNumberFormat="1" applyFont="1" applyFill="1" applyBorder="1" applyAlignment="1">
      <alignment horizontal="center"/>
    </xf>
    <xf numFmtId="10" fontId="1" fillId="16" borderId="9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11" borderId="35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3FA6-7F90-4B16-86F3-35E27ECFD706}">
  <dimension ref="A1:R28"/>
  <sheetViews>
    <sheetView tabSelected="1" workbookViewId="0">
      <selection activeCell="B5" sqref="B5"/>
    </sheetView>
  </sheetViews>
  <sheetFormatPr defaultRowHeight="14.4" x14ac:dyDescent="0.3"/>
  <cols>
    <col min="1" max="1" width="22.88671875" customWidth="1"/>
    <col min="2" max="2" width="16.33203125" customWidth="1"/>
    <col min="3" max="10" width="15.33203125" bestFit="1" customWidth="1"/>
    <col min="11" max="11" width="13.6640625" bestFit="1" customWidth="1"/>
    <col min="12" max="12" width="15.33203125" bestFit="1" customWidth="1"/>
    <col min="13" max="13" width="13.6640625" bestFit="1" customWidth="1"/>
    <col min="17" max="17" width="13.88671875" bestFit="1" customWidth="1"/>
  </cols>
  <sheetData>
    <row r="1" spans="1:18" ht="32.25" customHeight="1" thickBot="1" x14ac:dyDescent="0.35">
      <c r="A1" s="146" t="s">
        <v>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8" ht="15" thickBot="1" x14ac:dyDescent="0.35">
      <c r="A2" s="28"/>
      <c r="B2" s="157">
        <v>2024</v>
      </c>
      <c r="C2" s="158"/>
      <c r="D2" s="149">
        <v>2023</v>
      </c>
      <c r="E2" s="150"/>
      <c r="F2" s="151">
        <v>2022</v>
      </c>
      <c r="G2" s="152"/>
      <c r="H2" s="153">
        <v>2021</v>
      </c>
      <c r="I2" s="154"/>
      <c r="J2" s="155">
        <v>2020</v>
      </c>
      <c r="K2" s="156"/>
      <c r="L2" s="87">
        <v>2019</v>
      </c>
      <c r="Q2" s="29"/>
    </row>
    <row r="3" spans="1:18" ht="15" thickBot="1" x14ac:dyDescent="0.35">
      <c r="A3" s="28"/>
      <c r="B3" s="47" t="s">
        <v>18</v>
      </c>
      <c r="C3" s="48" t="s">
        <v>19</v>
      </c>
      <c r="D3" s="50" t="s">
        <v>18</v>
      </c>
      <c r="E3" s="57" t="s">
        <v>19</v>
      </c>
      <c r="F3" s="59" t="s">
        <v>18</v>
      </c>
      <c r="G3" s="66" t="s">
        <v>19</v>
      </c>
      <c r="H3" s="68" t="s">
        <v>18</v>
      </c>
      <c r="I3" s="75" t="s">
        <v>19</v>
      </c>
      <c r="J3" s="78" t="s">
        <v>18</v>
      </c>
      <c r="K3" s="85" t="s">
        <v>19</v>
      </c>
      <c r="L3" s="88" t="s">
        <v>18</v>
      </c>
      <c r="Q3" s="29"/>
    </row>
    <row r="4" spans="1:18" x14ac:dyDescent="0.3">
      <c r="A4" s="38" t="s">
        <v>10</v>
      </c>
      <c r="B4" s="42">
        <v>2016166519</v>
      </c>
      <c r="C4" s="49">
        <f>(B4-D4)/D4</f>
        <v>5.8375395556131172E-2</v>
      </c>
      <c r="D4" s="51">
        <v>1904963520</v>
      </c>
      <c r="E4" s="58">
        <f>(D4-F4)/F4</f>
        <v>3.9464496792467892E-2</v>
      </c>
      <c r="F4" s="60">
        <v>1832639331</v>
      </c>
      <c r="G4" s="67">
        <f>(F4-H4)/H4</f>
        <v>0.30446335327947344</v>
      </c>
      <c r="H4" s="69">
        <v>1404899054</v>
      </c>
      <c r="I4" s="76">
        <f>(H4-J4)/J4</f>
        <v>0.24060804723614126</v>
      </c>
      <c r="J4" s="79">
        <v>1132427810</v>
      </c>
      <c r="K4" s="86">
        <f>(J4-L4)/L4</f>
        <v>0.14810706618162192</v>
      </c>
      <c r="L4" s="89">
        <v>986343385</v>
      </c>
      <c r="Q4" s="29"/>
    </row>
    <row r="5" spans="1:18" x14ac:dyDescent="0.3">
      <c r="A5" s="39" t="s">
        <v>11</v>
      </c>
      <c r="B5" s="42">
        <v>1434527888</v>
      </c>
      <c r="C5" s="49">
        <f>(B5-D5)/D5</f>
        <v>8.0527297223619537E-2</v>
      </c>
      <c r="D5" s="51">
        <v>1327618369</v>
      </c>
      <c r="E5" s="58">
        <f>(D5-F5)/F5</f>
        <v>4.6225421620824401E-2</v>
      </c>
      <c r="F5" s="60">
        <v>1268960151</v>
      </c>
      <c r="G5" s="67">
        <f>(F5-H5)/H5</f>
        <v>0.3927573550796391</v>
      </c>
      <c r="H5" s="69">
        <v>911113588</v>
      </c>
      <c r="I5" s="76">
        <f>(H5-J5)/J5</f>
        <v>0.20984547820018173</v>
      </c>
      <c r="J5" s="79">
        <v>753082608</v>
      </c>
      <c r="K5" s="86">
        <f>(J5-L5)/L5</f>
        <v>0.15128461242998745</v>
      </c>
      <c r="L5" s="89">
        <v>654123750</v>
      </c>
      <c r="Q5" s="29"/>
    </row>
    <row r="6" spans="1:18" x14ac:dyDescent="0.3">
      <c r="A6" s="39" t="s">
        <v>12</v>
      </c>
      <c r="B6" s="43">
        <v>4100.335</v>
      </c>
      <c r="C6" s="49">
        <f>(B6-D6)/D6</f>
        <v>2.1804197766346358E-3</v>
      </c>
      <c r="D6" s="52">
        <v>4091.4140000000002</v>
      </c>
      <c r="E6" s="58">
        <f>(D6-F6)/F6</f>
        <v>2.8262158956109177E-2</v>
      </c>
      <c r="F6" s="61">
        <v>3978.96</v>
      </c>
      <c r="G6" s="67">
        <f>(F6-H6)/H6</f>
        <v>0.13903102666973929</v>
      </c>
      <c r="H6" s="70">
        <v>3493.2849999999999</v>
      </c>
      <c r="I6" s="76">
        <f>(H6-J6)/J6</f>
        <v>-8.5433856404767137E-4</v>
      </c>
      <c r="J6" s="80">
        <v>3496.2719999999999</v>
      </c>
      <c r="K6" s="86">
        <f>(J6-L6)/L6</f>
        <v>4.7272664839096773E-4</v>
      </c>
      <c r="L6" s="90">
        <v>3494.62</v>
      </c>
      <c r="Q6" s="29"/>
    </row>
    <row r="7" spans="1:18" x14ac:dyDescent="0.3">
      <c r="A7" s="39" t="s">
        <v>13</v>
      </c>
      <c r="B7" s="42">
        <v>6922</v>
      </c>
      <c r="C7" s="49">
        <f>(B7-D7)/D7</f>
        <v>1.4807213018618971E-2</v>
      </c>
      <c r="D7" s="53">
        <v>6821</v>
      </c>
      <c r="E7" s="58">
        <f>(D7-F7)/F7</f>
        <v>-1.7146974063400575E-2</v>
      </c>
      <c r="F7" s="62">
        <v>6940</v>
      </c>
      <c r="G7" s="67">
        <f>(F7-H7)/H7</f>
        <v>9.3077370564281555E-3</v>
      </c>
      <c r="H7" s="71">
        <v>6876</v>
      </c>
      <c r="I7" s="76">
        <f>(H7-J7)/J7</f>
        <v>1.0582010582010581E-2</v>
      </c>
      <c r="J7" s="81">
        <v>6804</v>
      </c>
      <c r="K7" s="86">
        <f>(J7-L7)/L7</f>
        <v>1.6193139997055792E-3</v>
      </c>
      <c r="L7" s="91">
        <v>6793</v>
      </c>
      <c r="Q7" s="29"/>
    </row>
    <row r="8" spans="1:18" ht="15" thickBot="1" x14ac:dyDescent="0.35">
      <c r="A8" s="39" t="s">
        <v>14</v>
      </c>
      <c r="B8" s="42">
        <f>B4/B7</f>
        <v>291269.36131175963</v>
      </c>
      <c r="C8" s="49">
        <f>(B8-D8)/D8</f>
        <v>4.2932472275118733E-2</v>
      </c>
      <c r="D8" s="51">
        <f>D4/D7</f>
        <v>279279.2141914675</v>
      </c>
      <c r="E8" s="58">
        <f>(D8-F8)/F8</f>
        <v>5.7599121498273904E-2</v>
      </c>
      <c r="F8" s="60">
        <f>F4/F7</f>
        <v>264069.06786743517</v>
      </c>
      <c r="G8" s="67">
        <f>(F8-H8)/H8</f>
        <v>0.29243372005038326</v>
      </c>
      <c r="H8" s="69">
        <f>H4/H7</f>
        <v>204319.23414776032</v>
      </c>
      <c r="I8" s="77">
        <f>(H8-J8)/J8</f>
        <v>0.22761738705565809</v>
      </c>
      <c r="J8" s="79">
        <f>J4/J7</f>
        <v>166435.59817754262</v>
      </c>
      <c r="K8" s="86">
        <f>(J8-L8)/L8</f>
        <v>0.72841456745768218</v>
      </c>
      <c r="L8" s="89">
        <f>L5/L7</f>
        <v>96293.795083173856</v>
      </c>
      <c r="Q8" s="29"/>
    </row>
    <row r="9" spans="1:18" ht="15" customHeight="1" x14ac:dyDescent="0.3">
      <c r="A9" s="40" t="s">
        <v>15</v>
      </c>
      <c r="B9" s="44">
        <f>B5*B10</f>
        <v>8116795.4874055199</v>
      </c>
      <c r="C9" s="32"/>
      <c r="D9" s="54">
        <f>D5*D10</f>
        <v>7758468.9865990998</v>
      </c>
      <c r="E9" s="32"/>
      <c r="F9" s="63">
        <f>F5*F10</f>
        <v>7441201.3598662652</v>
      </c>
      <c r="G9" s="32"/>
      <c r="H9" s="72">
        <f>H5*H10</f>
        <v>7121133.5145649165</v>
      </c>
      <c r="I9" s="35"/>
      <c r="J9" s="82">
        <f>J5*J10</f>
        <v>6766141.4813411525</v>
      </c>
      <c r="K9" s="32"/>
      <c r="L9" s="92">
        <f>L5*L10</f>
        <v>6611481.8871412501</v>
      </c>
      <c r="Q9" s="29"/>
    </row>
    <row r="10" spans="1:18" x14ac:dyDescent="0.3">
      <c r="A10" s="39" t="s">
        <v>16</v>
      </c>
      <c r="B10" s="45">
        <v>5.6581649999999997E-3</v>
      </c>
      <c r="C10" s="33"/>
      <c r="D10" s="55">
        <v>5.8439E-3</v>
      </c>
      <c r="E10" s="33"/>
      <c r="F10" s="64">
        <v>5.8640150000000002E-3</v>
      </c>
      <c r="G10" s="33"/>
      <c r="H10" s="73">
        <v>7.8158570000000007E-3</v>
      </c>
      <c r="I10" s="36"/>
      <c r="J10" s="83">
        <v>8.9845940000000003E-3</v>
      </c>
      <c r="K10" s="33"/>
      <c r="L10" s="93">
        <v>1.0107387000000001E-2</v>
      </c>
      <c r="Q10" s="29"/>
    </row>
    <row r="11" spans="1:18" ht="15" thickBot="1" x14ac:dyDescent="0.35">
      <c r="A11" s="41" t="s">
        <v>17</v>
      </c>
      <c r="B11" s="46">
        <f>B10 * 100000</f>
        <v>565.81650000000002</v>
      </c>
      <c r="C11" s="34"/>
      <c r="D11" s="56">
        <f>D10*100000</f>
        <v>584.39</v>
      </c>
      <c r="E11" s="34"/>
      <c r="F11" s="65">
        <f>F10*100000</f>
        <v>586.40150000000006</v>
      </c>
      <c r="G11" s="34"/>
      <c r="H11" s="74">
        <f>H10*100000</f>
        <v>781.58570000000009</v>
      </c>
      <c r="I11" s="37"/>
      <c r="J11" s="84">
        <f>J10*100000</f>
        <v>898.45940000000007</v>
      </c>
      <c r="K11" s="34"/>
      <c r="L11" s="94">
        <f>L10*100000</f>
        <v>1010.7387000000001</v>
      </c>
      <c r="Q11" s="29"/>
    </row>
    <row r="12" spans="1:18" x14ac:dyDescent="0.3">
      <c r="Q12" s="29"/>
    </row>
    <row r="13" spans="1:18" ht="18.600000000000001" thickBot="1" x14ac:dyDescent="0.35">
      <c r="A13" s="159" t="s">
        <v>20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1"/>
      <c r="Q13" s="29"/>
    </row>
    <row r="14" spans="1:18" ht="15" thickBot="1" x14ac:dyDescent="0.35">
      <c r="A14" s="28"/>
      <c r="B14" s="98" t="s">
        <v>27</v>
      </c>
      <c r="C14" s="162">
        <v>2024</v>
      </c>
      <c r="D14" s="163"/>
      <c r="E14" s="164">
        <v>2023</v>
      </c>
      <c r="F14" s="165"/>
      <c r="G14" s="166">
        <v>2022</v>
      </c>
      <c r="H14" s="167"/>
      <c r="I14" s="155">
        <v>2021</v>
      </c>
      <c r="J14" s="156"/>
      <c r="K14" s="168">
        <v>2020</v>
      </c>
      <c r="L14" s="169"/>
      <c r="M14" s="132">
        <v>2019</v>
      </c>
      <c r="Q14" s="29"/>
      <c r="R14" s="29"/>
    </row>
    <row r="15" spans="1:18" ht="15" thickBot="1" x14ac:dyDescent="0.35">
      <c r="A15" s="28"/>
      <c r="B15" s="99" t="s">
        <v>19</v>
      </c>
      <c r="C15" s="102" t="s">
        <v>18</v>
      </c>
      <c r="D15" s="103" t="s">
        <v>19</v>
      </c>
      <c r="E15" s="109" t="s">
        <v>18</v>
      </c>
      <c r="F15" s="110" t="s">
        <v>19</v>
      </c>
      <c r="G15" s="116" t="s">
        <v>18</v>
      </c>
      <c r="H15" s="117" t="s">
        <v>19</v>
      </c>
      <c r="I15" s="78" t="s">
        <v>18</v>
      </c>
      <c r="J15" s="85" t="s">
        <v>19</v>
      </c>
      <c r="K15" s="125" t="s">
        <v>18</v>
      </c>
      <c r="L15" s="126" t="s">
        <v>19</v>
      </c>
      <c r="M15" s="133" t="s">
        <v>18</v>
      </c>
      <c r="Q15" s="29"/>
      <c r="R15" s="29"/>
    </row>
    <row r="16" spans="1:18" x14ac:dyDescent="0.3">
      <c r="A16" s="95" t="s">
        <v>21</v>
      </c>
      <c r="B16" s="100">
        <f>(C16-M16)/M16</f>
        <v>1.185861366464847</v>
      </c>
      <c r="C16" s="104">
        <v>1740451491</v>
      </c>
      <c r="D16" s="105">
        <f t="shared" ref="D16:D21" si="0">(C16-E16)/E16</f>
        <v>5.8123337220058476E-2</v>
      </c>
      <c r="E16" s="111">
        <v>1644847467</v>
      </c>
      <c r="F16" s="112">
        <f t="shared" ref="F16:F21" si="1">(E16-G16)/G16</f>
        <v>3.7905241184710031E-2</v>
      </c>
      <c r="G16" s="118">
        <v>1584776145</v>
      </c>
      <c r="H16" s="119">
        <f t="shared" ref="H16:H21" si="2">(G16-I16)/I16</f>
        <v>0.33490214521329936</v>
      </c>
      <c r="I16" s="79">
        <v>1187185256</v>
      </c>
      <c r="J16" s="86">
        <f t="shared" ref="J16:J21" si="3">(I16-K16)/K16</f>
        <v>0.27090128512003808</v>
      </c>
      <c r="K16" s="127">
        <v>934128614</v>
      </c>
      <c r="L16" s="128">
        <f t="shared" ref="L16:L21" si="4">(K16-M16)/M16</f>
        <v>0.17318733628063729</v>
      </c>
      <c r="M16" s="134">
        <v>796231416</v>
      </c>
      <c r="R16" s="29"/>
    </row>
    <row r="17" spans="1:18" x14ac:dyDescent="0.3">
      <c r="A17" s="96" t="s">
        <v>22</v>
      </c>
      <c r="B17" s="100">
        <f t="shared" ref="B17:B21" si="5">(C17-M17)/M17</f>
        <v>4.8392794065701163E-2</v>
      </c>
      <c r="C17" s="106">
        <v>5936</v>
      </c>
      <c r="D17" s="105">
        <f t="shared" si="0"/>
        <v>1.3661202185792349E-2</v>
      </c>
      <c r="E17" s="113">
        <v>5856</v>
      </c>
      <c r="F17" s="112">
        <f t="shared" si="1"/>
        <v>8.6117809162934902E-3</v>
      </c>
      <c r="G17" s="120">
        <v>5806</v>
      </c>
      <c r="H17" s="119">
        <f t="shared" si="2"/>
        <v>1.0617928633594429E-2</v>
      </c>
      <c r="I17" s="81">
        <v>5745</v>
      </c>
      <c r="J17" s="86">
        <f t="shared" si="3"/>
        <v>1.2156448202959831E-2</v>
      </c>
      <c r="K17" s="129">
        <v>5676</v>
      </c>
      <c r="L17" s="128">
        <f t="shared" si="4"/>
        <v>2.4726245143058992E-3</v>
      </c>
      <c r="M17" s="135">
        <v>5662</v>
      </c>
      <c r="R17" s="29"/>
    </row>
    <row r="18" spans="1:18" x14ac:dyDescent="0.3">
      <c r="A18" s="96" t="s">
        <v>23</v>
      </c>
      <c r="B18" s="100">
        <f t="shared" si="5"/>
        <v>0.58706876359573879</v>
      </c>
      <c r="C18" s="104">
        <v>182639421</v>
      </c>
      <c r="D18" s="105">
        <f t="shared" si="0"/>
        <v>0.10180150304926824</v>
      </c>
      <c r="E18" s="111">
        <v>165764360</v>
      </c>
      <c r="F18" s="112">
        <f t="shared" si="1"/>
        <v>4.4012266897058797E-2</v>
      </c>
      <c r="G18" s="118">
        <v>158776257</v>
      </c>
      <c r="H18" s="119">
        <f t="shared" si="2"/>
        <v>0.16795126925855663</v>
      </c>
      <c r="I18" s="79">
        <v>135944248</v>
      </c>
      <c r="J18" s="86">
        <f t="shared" si="3"/>
        <v>0.16863161683126646</v>
      </c>
      <c r="K18" s="127">
        <v>116327717</v>
      </c>
      <c r="L18" s="128">
        <f t="shared" si="4"/>
        <v>1.0844674059194533E-2</v>
      </c>
      <c r="M18" s="134">
        <v>115079715</v>
      </c>
      <c r="R18" s="29"/>
    </row>
    <row r="19" spans="1:18" x14ac:dyDescent="0.3">
      <c r="A19" s="96" t="s">
        <v>24</v>
      </c>
      <c r="B19" s="100">
        <f t="shared" si="5"/>
        <v>0.11214953271028037</v>
      </c>
      <c r="C19" s="106">
        <v>476</v>
      </c>
      <c r="D19" s="105">
        <f t="shared" si="0"/>
        <v>1.7094017094017096E-2</v>
      </c>
      <c r="E19" s="113">
        <v>468</v>
      </c>
      <c r="F19" s="112">
        <f t="shared" si="1"/>
        <v>8.0831408775981523E-2</v>
      </c>
      <c r="G19" s="120">
        <v>433</v>
      </c>
      <c r="H19" s="119">
        <f t="shared" si="2"/>
        <v>-4.5977011494252873E-3</v>
      </c>
      <c r="I19" s="81">
        <v>435</v>
      </c>
      <c r="J19" s="86">
        <f t="shared" si="3"/>
        <v>-3.1180400890868598E-2</v>
      </c>
      <c r="K19" s="129">
        <v>449</v>
      </c>
      <c r="L19" s="128">
        <f t="shared" si="4"/>
        <v>4.9065420560747662E-2</v>
      </c>
      <c r="M19" s="135">
        <v>428</v>
      </c>
      <c r="R19" s="29"/>
    </row>
    <row r="20" spans="1:18" ht="15" customHeight="1" x14ac:dyDescent="0.3">
      <c r="A20" s="96" t="s">
        <v>25</v>
      </c>
      <c r="B20" s="100">
        <f t="shared" si="5"/>
        <v>1.6544931307473483</v>
      </c>
      <c r="C20" s="104">
        <v>1203733</v>
      </c>
      <c r="D20" s="105">
        <f t="shared" si="0"/>
        <v>0.24062036532212266</v>
      </c>
      <c r="E20" s="111">
        <v>970267</v>
      </c>
      <c r="F20" s="112">
        <f t="shared" si="1"/>
        <v>9.4428859704630635E-2</v>
      </c>
      <c r="G20" s="118">
        <v>886551</v>
      </c>
      <c r="H20" s="119">
        <f t="shared" si="2"/>
        <v>0.77700073962273231</v>
      </c>
      <c r="I20" s="79">
        <v>498903</v>
      </c>
      <c r="J20" s="86">
        <f t="shared" si="3"/>
        <v>-1.1258779509457296E-2</v>
      </c>
      <c r="K20" s="127">
        <v>504584</v>
      </c>
      <c r="L20" s="128">
        <f t="shared" si="4"/>
        <v>0.11271748958034711</v>
      </c>
      <c r="M20" s="134">
        <v>453470</v>
      </c>
      <c r="R20" s="29"/>
    </row>
    <row r="21" spans="1:18" ht="15" customHeight="1" thickBot="1" x14ac:dyDescent="0.35">
      <c r="A21" s="97" t="s">
        <v>26</v>
      </c>
      <c r="B21" s="101">
        <f t="shared" si="5"/>
        <v>0.10909090909090909</v>
      </c>
      <c r="C21" s="107">
        <v>61</v>
      </c>
      <c r="D21" s="108">
        <f t="shared" si="0"/>
        <v>1.6666666666666666E-2</v>
      </c>
      <c r="E21" s="114">
        <v>60</v>
      </c>
      <c r="F21" s="115">
        <f t="shared" si="1"/>
        <v>-1.6393442622950821E-2</v>
      </c>
      <c r="G21" s="121">
        <v>61</v>
      </c>
      <c r="H21" s="122">
        <f t="shared" si="2"/>
        <v>0.12962962962962962</v>
      </c>
      <c r="I21" s="123">
        <v>54</v>
      </c>
      <c r="J21" s="124">
        <f t="shared" si="3"/>
        <v>-1.8181818181818181E-2</v>
      </c>
      <c r="K21" s="130">
        <v>55</v>
      </c>
      <c r="L21" s="131">
        <f t="shared" si="4"/>
        <v>0</v>
      </c>
      <c r="M21" s="136">
        <v>55</v>
      </c>
      <c r="Q21" s="29"/>
      <c r="R21" s="29"/>
    </row>
    <row r="22" spans="1:18" x14ac:dyDescent="0.3">
      <c r="Q22" s="29"/>
    </row>
    <row r="23" spans="1:18" x14ac:dyDescent="0.3">
      <c r="Q23" s="29"/>
    </row>
    <row r="24" spans="1:18" ht="15" thickBot="1" x14ac:dyDescent="0.35">
      <c r="Q24" s="29"/>
    </row>
    <row r="25" spans="1:18" x14ac:dyDescent="0.3">
      <c r="B25" s="25" t="s">
        <v>28</v>
      </c>
      <c r="C25" s="26" t="s">
        <v>29</v>
      </c>
      <c r="D25" s="27" t="s">
        <v>30</v>
      </c>
    </row>
    <row r="26" spans="1:18" x14ac:dyDescent="0.3">
      <c r="B26" s="137" t="s">
        <v>31</v>
      </c>
      <c r="C26" s="138">
        <v>0.87270000000000003</v>
      </c>
      <c r="D26" s="139">
        <v>0.1273</v>
      </c>
      <c r="L26" s="30"/>
    </row>
    <row r="27" spans="1:18" x14ac:dyDescent="0.3">
      <c r="B27" s="140" t="s">
        <v>32</v>
      </c>
      <c r="C27" s="141">
        <v>0.88070000000000004</v>
      </c>
      <c r="D27" s="142">
        <v>0.1193</v>
      </c>
      <c r="L27" s="31"/>
    </row>
    <row r="28" spans="1:18" ht="15" thickBot="1" x14ac:dyDescent="0.35">
      <c r="B28" s="143" t="s">
        <v>33</v>
      </c>
      <c r="C28" s="144">
        <v>0.88529999999999998</v>
      </c>
      <c r="D28" s="145">
        <v>0.1147</v>
      </c>
      <c r="L28" s="31"/>
    </row>
  </sheetData>
  <mergeCells count="12">
    <mergeCell ref="A13:M13"/>
    <mergeCell ref="C14:D14"/>
    <mergeCell ref="E14:F14"/>
    <mergeCell ref="G14:H14"/>
    <mergeCell ref="I14:J14"/>
    <mergeCell ref="K14:L14"/>
    <mergeCell ref="A1:L1"/>
    <mergeCell ref="D2:E2"/>
    <mergeCell ref="F2:G2"/>
    <mergeCell ref="H2:I2"/>
    <mergeCell ref="J2:K2"/>
    <mergeCell ref="B2:C2"/>
  </mergeCells>
  <pageMargins left="0.2" right="0.2" top="1" bottom="1" header="0.3" footer="0.3"/>
  <pageSetup paperSize="3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workbookViewId="0">
      <selection activeCell="M34" sqref="M34:M36"/>
    </sheetView>
  </sheetViews>
  <sheetFormatPr defaultRowHeight="14.4" x14ac:dyDescent="0.3"/>
  <cols>
    <col min="2" max="2" width="12.6640625" customWidth="1"/>
    <col min="3" max="4" width="18.6640625" customWidth="1"/>
    <col min="7" max="7" width="12.6640625" customWidth="1"/>
    <col min="8" max="9" width="18.6640625" customWidth="1"/>
    <col min="13" max="13" width="11" bestFit="1" customWidth="1"/>
  </cols>
  <sheetData>
    <row r="1" spans="1:9" x14ac:dyDescent="0.3">
      <c r="A1" s="170">
        <v>2025</v>
      </c>
      <c r="B1" s="171"/>
      <c r="C1" s="171"/>
      <c r="D1" s="172"/>
      <c r="E1" s="24"/>
      <c r="F1" s="170">
        <v>2024</v>
      </c>
      <c r="G1" s="171"/>
      <c r="H1" s="171"/>
      <c r="I1" s="172"/>
    </row>
    <row r="2" spans="1:9" x14ac:dyDescent="0.3">
      <c r="A2" s="4" t="s">
        <v>0</v>
      </c>
      <c r="B2" s="2" t="s">
        <v>1</v>
      </c>
      <c r="C2" s="2" t="s">
        <v>3</v>
      </c>
      <c r="D2" s="5" t="s">
        <v>2</v>
      </c>
      <c r="E2" s="21"/>
      <c r="F2" s="4" t="s">
        <v>0</v>
      </c>
      <c r="G2" s="2" t="s">
        <v>1</v>
      </c>
      <c r="H2" s="2" t="s">
        <v>3</v>
      </c>
      <c r="I2" s="5" t="s">
        <v>2</v>
      </c>
    </row>
    <row r="3" spans="1:9" x14ac:dyDescent="0.3">
      <c r="A3" s="6" t="s">
        <v>4</v>
      </c>
      <c r="B3" s="1" t="s">
        <v>5</v>
      </c>
      <c r="C3" s="3"/>
      <c r="D3" s="7"/>
      <c r="E3" s="21"/>
      <c r="F3" s="6" t="s">
        <v>4</v>
      </c>
      <c r="G3" s="1" t="s">
        <v>5</v>
      </c>
      <c r="H3" s="3">
        <v>3923874712</v>
      </c>
      <c r="I3" s="7">
        <v>3045425825</v>
      </c>
    </row>
    <row r="4" spans="1:9" x14ac:dyDescent="0.3">
      <c r="A4" s="6"/>
      <c r="B4" s="1" t="s">
        <v>6</v>
      </c>
      <c r="C4" s="3"/>
      <c r="D4" s="7"/>
      <c r="E4" s="21"/>
      <c r="F4" s="6"/>
      <c r="G4" s="1" t="s">
        <v>6</v>
      </c>
      <c r="H4" s="3">
        <v>1978877151</v>
      </c>
      <c r="I4" s="7">
        <v>1398218486</v>
      </c>
    </row>
    <row r="5" spans="1:9" x14ac:dyDescent="0.3">
      <c r="A5" s="6"/>
      <c r="B5" s="1"/>
      <c r="C5" s="1"/>
      <c r="D5" s="8"/>
      <c r="E5" s="21"/>
      <c r="F5" s="6"/>
      <c r="G5" s="1"/>
      <c r="H5" s="1"/>
      <c r="I5" s="8"/>
    </row>
    <row r="6" spans="1:9" x14ac:dyDescent="0.3">
      <c r="A6" s="6" t="s">
        <v>7</v>
      </c>
      <c r="B6" s="1" t="s">
        <v>5</v>
      </c>
      <c r="C6" s="3"/>
      <c r="D6" s="7"/>
      <c r="E6" s="21"/>
      <c r="F6" s="6" t="s">
        <v>7</v>
      </c>
      <c r="G6" s="1" t="s">
        <v>5</v>
      </c>
      <c r="H6" s="3">
        <v>524149415</v>
      </c>
      <c r="I6" s="7">
        <v>523169202</v>
      </c>
    </row>
    <row r="7" spans="1:9" x14ac:dyDescent="0.3">
      <c r="A7" s="6"/>
      <c r="B7" s="1" t="s">
        <v>6</v>
      </c>
      <c r="C7" s="3"/>
      <c r="D7" s="7"/>
      <c r="E7" s="21"/>
      <c r="F7" s="6"/>
      <c r="G7" s="1" t="s">
        <v>6</v>
      </c>
      <c r="H7" s="3">
        <v>37289368</v>
      </c>
      <c r="I7" s="7">
        <v>36309402</v>
      </c>
    </row>
    <row r="8" spans="1:9" x14ac:dyDescent="0.3">
      <c r="A8" s="6"/>
      <c r="B8" s="1"/>
      <c r="C8" s="1"/>
      <c r="D8" s="8"/>
      <c r="E8" s="21"/>
      <c r="F8" s="6"/>
      <c r="G8" s="1"/>
      <c r="H8" s="1"/>
      <c r="I8" s="8"/>
    </row>
    <row r="9" spans="1:9" x14ac:dyDescent="0.3">
      <c r="A9" s="6" t="s">
        <v>8</v>
      </c>
      <c r="B9" s="1" t="s">
        <v>5</v>
      </c>
      <c r="C9" s="3"/>
      <c r="D9" s="7"/>
      <c r="E9" s="21"/>
      <c r="F9" s="6" t="s">
        <v>8</v>
      </c>
      <c r="G9" s="1" t="s">
        <v>5</v>
      </c>
      <c r="H9" s="3">
        <v>2872114</v>
      </c>
      <c r="I9" s="7">
        <v>2600497</v>
      </c>
    </row>
    <row r="10" spans="1:9" x14ac:dyDescent="0.3">
      <c r="A10" s="6"/>
      <c r="B10" s="1" t="s">
        <v>6</v>
      </c>
      <c r="C10" s="3"/>
      <c r="D10" s="7"/>
      <c r="E10" s="21"/>
      <c r="F10" s="6"/>
      <c r="G10" s="1" t="s">
        <v>6</v>
      </c>
      <c r="H10" s="3">
        <v>1635172</v>
      </c>
      <c r="I10" s="7">
        <v>1407447</v>
      </c>
    </row>
    <row r="11" spans="1:9" x14ac:dyDescent="0.3">
      <c r="A11" s="6"/>
      <c r="B11" s="1"/>
      <c r="C11" s="1"/>
      <c r="D11" s="8"/>
      <c r="E11" s="21"/>
      <c r="F11" s="6"/>
      <c r="G11" s="1"/>
      <c r="H11" s="1"/>
      <c r="I11" s="8"/>
    </row>
    <row r="12" spans="1:9" x14ac:dyDescent="0.3">
      <c r="A12" s="6" t="s">
        <v>9</v>
      </c>
      <c r="B12" s="1" t="s">
        <v>5</v>
      </c>
      <c r="C12" s="3">
        <f>SUM(C3,C6,C9)</f>
        <v>0</v>
      </c>
      <c r="D12" s="7">
        <f>SUM(D3,D6,D9)</f>
        <v>0</v>
      </c>
      <c r="E12" s="21"/>
      <c r="F12" s="6" t="s">
        <v>9</v>
      </c>
      <c r="G12" s="1" t="s">
        <v>5</v>
      </c>
      <c r="H12" s="3">
        <f>SUM(H3,H6,H9)</f>
        <v>4450896241</v>
      </c>
      <c r="I12" s="7">
        <f>SUM(I3,I6,I9)</f>
        <v>3571195524</v>
      </c>
    </row>
    <row r="13" spans="1:9" ht="15" thickBot="1" x14ac:dyDescent="0.35">
      <c r="A13" s="9"/>
      <c r="B13" s="10" t="s">
        <v>6</v>
      </c>
      <c r="C13" s="11">
        <f>SUM(C4,C7,C10)</f>
        <v>0</v>
      </c>
      <c r="D13" s="12">
        <f>SUM(D4,D7,D10)</f>
        <v>0</v>
      </c>
      <c r="E13" s="21"/>
      <c r="F13" s="9"/>
      <c r="G13" s="10" t="s">
        <v>6</v>
      </c>
      <c r="H13" s="11">
        <f>SUM(H4,H7,H10)</f>
        <v>2017801691</v>
      </c>
      <c r="I13" s="12">
        <f>SUM(I4,I7,I10)</f>
        <v>1435935335</v>
      </c>
    </row>
    <row r="14" spans="1:9" ht="15" thickBot="1" x14ac:dyDescent="0.35">
      <c r="A14" s="13"/>
      <c r="B14" s="14"/>
      <c r="C14" s="15"/>
      <c r="D14" s="15"/>
      <c r="E14" s="1"/>
      <c r="F14" s="13"/>
      <c r="G14" s="14"/>
      <c r="H14" s="15"/>
      <c r="I14" s="16"/>
    </row>
    <row r="15" spans="1:9" x14ac:dyDescent="0.3">
      <c r="A15" s="170">
        <v>2023</v>
      </c>
      <c r="B15" s="171"/>
      <c r="C15" s="171"/>
      <c r="D15" s="172"/>
      <c r="E15" s="24"/>
      <c r="F15" s="170">
        <v>2022</v>
      </c>
      <c r="G15" s="171"/>
      <c r="H15" s="171"/>
      <c r="I15" s="172"/>
    </row>
    <row r="16" spans="1:9" x14ac:dyDescent="0.3">
      <c r="A16" s="4" t="s">
        <v>0</v>
      </c>
      <c r="B16" s="2" t="s">
        <v>1</v>
      </c>
      <c r="C16" s="2" t="s">
        <v>3</v>
      </c>
      <c r="D16" s="5" t="s">
        <v>2</v>
      </c>
      <c r="E16" s="21"/>
      <c r="F16" s="4" t="s">
        <v>0</v>
      </c>
      <c r="G16" s="2" t="s">
        <v>1</v>
      </c>
      <c r="H16" s="2" t="s">
        <v>3</v>
      </c>
      <c r="I16" s="5" t="s">
        <v>2</v>
      </c>
    </row>
    <row r="17" spans="1:9" x14ac:dyDescent="0.3">
      <c r="A17" s="6" t="s">
        <v>4</v>
      </c>
      <c r="B17" s="1" t="s">
        <v>5</v>
      </c>
      <c r="C17" s="3">
        <v>3557943886</v>
      </c>
      <c r="D17" s="7">
        <v>2700420266</v>
      </c>
      <c r="E17" s="21"/>
      <c r="F17" s="6" t="s">
        <v>4</v>
      </c>
      <c r="G17" s="1" t="s">
        <v>5</v>
      </c>
      <c r="H17" s="3">
        <v>3470231135</v>
      </c>
      <c r="I17" s="7">
        <v>2631416666</v>
      </c>
    </row>
    <row r="18" spans="1:9" x14ac:dyDescent="0.3">
      <c r="A18" s="6"/>
      <c r="B18" s="1" t="s">
        <v>6</v>
      </c>
      <c r="C18" s="3">
        <v>1869485772</v>
      </c>
      <c r="D18" s="7">
        <v>1292140621</v>
      </c>
      <c r="E18" s="21"/>
      <c r="F18" s="6"/>
      <c r="G18" s="1" t="s">
        <v>6</v>
      </c>
      <c r="H18" s="3">
        <v>1792373477</v>
      </c>
      <c r="I18" s="7">
        <v>1229631773</v>
      </c>
    </row>
    <row r="19" spans="1:9" x14ac:dyDescent="0.3">
      <c r="A19" s="6"/>
      <c r="B19" s="1"/>
      <c r="C19" s="1"/>
      <c r="D19" s="8"/>
      <c r="E19" s="21"/>
      <c r="F19" s="6"/>
      <c r="G19" s="1"/>
      <c r="H19" s="1"/>
      <c r="I19" s="8"/>
    </row>
    <row r="20" spans="1:9" x14ac:dyDescent="0.3">
      <c r="A20" s="6" t="s">
        <v>7</v>
      </c>
      <c r="B20" s="1" t="s">
        <v>5</v>
      </c>
      <c r="C20" s="3">
        <v>471111961</v>
      </c>
      <c r="D20" s="7">
        <v>471111961</v>
      </c>
      <c r="E20" s="21"/>
      <c r="F20" s="6" t="s">
        <v>7</v>
      </c>
      <c r="G20" s="1" t="s">
        <v>5</v>
      </c>
      <c r="H20" s="3">
        <v>500423601</v>
      </c>
      <c r="I20" s="7">
        <v>499483774</v>
      </c>
    </row>
    <row r="21" spans="1:9" x14ac:dyDescent="0.3">
      <c r="A21" s="6"/>
      <c r="B21" s="1" t="s">
        <v>6</v>
      </c>
      <c r="C21" s="3">
        <v>35477748</v>
      </c>
      <c r="D21" s="7">
        <v>35477748</v>
      </c>
      <c r="E21" s="21"/>
      <c r="F21" s="6"/>
      <c r="G21" s="1" t="s">
        <v>6</v>
      </c>
      <c r="H21" s="3">
        <v>40265854</v>
      </c>
      <c r="I21" s="7">
        <v>39328378</v>
      </c>
    </row>
    <row r="22" spans="1:9" x14ac:dyDescent="0.3">
      <c r="A22" s="6"/>
      <c r="B22" s="1"/>
      <c r="C22" s="1"/>
      <c r="D22" s="8"/>
      <c r="E22" s="21"/>
      <c r="F22" s="6"/>
      <c r="G22" s="1"/>
      <c r="H22" s="1"/>
      <c r="I22" s="8"/>
    </row>
    <row r="23" spans="1:9" x14ac:dyDescent="0.3">
      <c r="A23" s="6" t="s">
        <v>8</v>
      </c>
      <c r="B23" s="1" t="s">
        <v>5</v>
      </c>
      <c r="C23" s="3">
        <v>2312831</v>
      </c>
      <c r="D23" s="7">
        <v>1991549</v>
      </c>
      <c r="E23" s="21"/>
      <c r="F23" s="6" t="s">
        <v>8</v>
      </c>
      <c r="G23" s="1" t="s">
        <v>5</v>
      </c>
      <c r="H23" s="3">
        <v>1382591</v>
      </c>
      <c r="I23" s="7">
        <v>1061309</v>
      </c>
    </row>
    <row r="24" spans="1:9" x14ac:dyDescent="0.3">
      <c r="A24" s="6"/>
      <c r="B24" s="1" t="s">
        <v>6</v>
      </c>
      <c r="C24" s="3">
        <v>703086</v>
      </c>
      <c r="D24" s="7">
        <v>393980</v>
      </c>
      <c r="E24" s="21"/>
      <c r="F24" s="6"/>
      <c r="G24" s="1" t="s">
        <v>6</v>
      </c>
      <c r="H24" s="3">
        <v>578086</v>
      </c>
      <c r="I24" s="7">
        <v>268980</v>
      </c>
    </row>
    <row r="25" spans="1:9" x14ac:dyDescent="0.3">
      <c r="A25" s="6"/>
      <c r="B25" s="1"/>
      <c r="C25" s="1"/>
      <c r="D25" s="8"/>
      <c r="E25" s="21"/>
      <c r="F25" s="6"/>
      <c r="G25" s="1"/>
      <c r="H25" s="1"/>
      <c r="I25" s="8"/>
    </row>
    <row r="26" spans="1:9" x14ac:dyDescent="0.3">
      <c r="A26" s="6" t="s">
        <v>9</v>
      </c>
      <c r="B26" s="1" t="s">
        <v>5</v>
      </c>
      <c r="C26" s="3">
        <f>SUM(C17,C20,C23)</f>
        <v>4031368678</v>
      </c>
      <c r="D26" s="7">
        <f>SUM(D17,D20,D23)</f>
        <v>3173523776</v>
      </c>
      <c r="E26" s="21"/>
      <c r="F26" s="6" t="s">
        <v>9</v>
      </c>
      <c r="G26" s="1" t="s">
        <v>5</v>
      </c>
      <c r="H26" s="3">
        <f>SUM(H17,H20,H23)</f>
        <v>3972037327</v>
      </c>
      <c r="I26" s="7">
        <f>SUM(I17,I20,I23)</f>
        <v>3131961749</v>
      </c>
    </row>
    <row r="27" spans="1:9" ht="15" thickBot="1" x14ac:dyDescent="0.35">
      <c r="A27" s="9"/>
      <c r="B27" s="10" t="s">
        <v>6</v>
      </c>
      <c r="C27" s="11">
        <f>SUM(C18,C21,C24)</f>
        <v>1905666606</v>
      </c>
      <c r="D27" s="12">
        <f>SUM(D18,D21,D24)</f>
        <v>1328012349</v>
      </c>
      <c r="E27" s="21"/>
      <c r="F27" s="9"/>
      <c r="G27" s="10" t="s">
        <v>6</v>
      </c>
      <c r="H27" s="11">
        <f>SUM(H18,H21,H24)</f>
        <v>1833217417</v>
      </c>
      <c r="I27" s="12">
        <f>SUM(I18,I21,I24)</f>
        <v>1269229131</v>
      </c>
    </row>
    <row r="28" spans="1:9" ht="15" thickBot="1" x14ac:dyDescent="0.35">
      <c r="A28" s="13"/>
      <c r="B28" s="14"/>
      <c r="C28" s="15"/>
      <c r="D28" s="15"/>
      <c r="E28" s="1"/>
      <c r="F28" s="13"/>
      <c r="G28" s="14"/>
      <c r="H28" s="15"/>
      <c r="I28" s="16"/>
    </row>
    <row r="29" spans="1:9" x14ac:dyDescent="0.3">
      <c r="A29" s="170">
        <v>2021</v>
      </c>
      <c r="B29" s="171"/>
      <c r="C29" s="171"/>
      <c r="D29" s="172"/>
      <c r="E29" s="24"/>
      <c r="F29" s="170">
        <v>2020</v>
      </c>
      <c r="G29" s="171"/>
      <c r="H29" s="171"/>
      <c r="I29" s="172"/>
    </row>
    <row r="30" spans="1:9" x14ac:dyDescent="0.3">
      <c r="A30" s="4" t="s">
        <v>0</v>
      </c>
      <c r="B30" s="2" t="s">
        <v>1</v>
      </c>
      <c r="C30" s="2" t="s">
        <v>3</v>
      </c>
      <c r="D30" s="5" t="s">
        <v>2</v>
      </c>
      <c r="E30" s="21"/>
      <c r="F30" s="4" t="s">
        <v>0</v>
      </c>
      <c r="G30" s="2" t="s">
        <v>1</v>
      </c>
      <c r="H30" s="2" t="s">
        <v>3</v>
      </c>
      <c r="I30" s="5" t="s">
        <v>2</v>
      </c>
    </row>
    <row r="31" spans="1:9" x14ac:dyDescent="0.3">
      <c r="A31" s="6" t="s">
        <v>4</v>
      </c>
      <c r="B31" s="1" t="s">
        <v>5</v>
      </c>
      <c r="C31" s="3">
        <v>2643839530</v>
      </c>
      <c r="D31" s="7">
        <v>1904378752</v>
      </c>
      <c r="E31" s="21"/>
      <c r="F31" s="6" t="s">
        <v>4</v>
      </c>
      <c r="G31" s="1" t="s">
        <v>5</v>
      </c>
      <c r="H31" s="3">
        <v>2128273480</v>
      </c>
      <c r="I31" s="7">
        <v>1561161622</v>
      </c>
    </row>
    <row r="32" spans="1:9" x14ac:dyDescent="0.3">
      <c r="A32" s="6"/>
      <c r="B32" s="1" t="s">
        <v>6</v>
      </c>
      <c r="C32" s="3">
        <v>1366798532</v>
      </c>
      <c r="D32" s="7">
        <v>873790457</v>
      </c>
      <c r="E32" s="21"/>
      <c r="F32" s="6"/>
      <c r="G32" s="1" t="s">
        <v>6</v>
      </c>
      <c r="H32" s="3">
        <v>1094833835</v>
      </c>
      <c r="I32" s="7">
        <v>716157966</v>
      </c>
    </row>
    <row r="33" spans="1:9" x14ac:dyDescent="0.3">
      <c r="A33" s="6"/>
      <c r="B33" s="1"/>
      <c r="C33" s="1"/>
      <c r="D33" s="8"/>
      <c r="E33" s="21"/>
      <c r="F33" s="6"/>
      <c r="G33" s="1"/>
      <c r="H33" s="1"/>
      <c r="I33" s="8"/>
    </row>
    <row r="34" spans="1:9" x14ac:dyDescent="0.3">
      <c r="A34" s="6" t="s">
        <v>7</v>
      </c>
      <c r="B34" s="1" t="s">
        <v>5</v>
      </c>
      <c r="C34" s="3">
        <v>458528215</v>
      </c>
      <c r="D34" s="7">
        <v>457747524</v>
      </c>
      <c r="E34" s="21"/>
      <c r="F34" s="6" t="s">
        <v>7</v>
      </c>
      <c r="G34" s="1" t="s">
        <v>5</v>
      </c>
      <c r="H34" s="3">
        <v>441405180</v>
      </c>
      <c r="I34" s="7">
        <v>440733240</v>
      </c>
    </row>
    <row r="35" spans="1:9" x14ac:dyDescent="0.3">
      <c r="A35" s="6"/>
      <c r="B35" s="1" t="s">
        <v>6</v>
      </c>
      <c r="C35" s="3">
        <v>38100522</v>
      </c>
      <c r="D35" s="7">
        <v>37323131</v>
      </c>
      <c r="E35" s="21"/>
      <c r="F35" s="6"/>
      <c r="G35" s="1" t="s">
        <v>6</v>
      </c>
      <c r="H35" s="3">
        <v>37593975</v>
      </c>
      <c r="I35" s="7">
        <v>36924642</v>
      </c>
    </row>
    <row r="36" spans="1:9" x14ac:dyDescent="0.3">
      <c r="A36" s="6"/>
      <c r="B36" s="1"/>
      <c r="C36" s="1"/>
      <c r="D36" s="8"/>
      <c r="E36" s="21"/>
      <c r="F36" s="6"/>
      <c r="G36" s="1"/>
      <c r="H36" s="1"/>
      <c r="I36" s="8"/>
    </row>
    <row r="37" spans="1:9" x14ac:dyDescent="0.3">
      <c r="A37" s="6" t="s">
        <v>8</v>
      </c>
      <c r="B37" s="1" t="s">
        <v>5</v>
      </c>
      <c r="C37" s="3">
        <v>1936117</v>
      </c>
      <c r="D37" s="7">
        <v>1667877</v>
      </c>
      <c r="E37" s="21"/>
      <c r="F37" s="6" t="s">
        <v>8</v>
      </c>
      <c r="G37" s="1" t="s">
        <v>5</v>
      </c>
      <c r="H37" s="3">
        <v>1936117</v>
      </c>
      <c r="I37" s="7">
        <v>1667877</v>
      </c>
    </row>
    <row r="38" spans="1:9" x14ac:dyDescent="0.3">
      <c r="A38" s="6"/>
      <c r="B38" s="1" t="s">
        <v>6</v>
      </c>
      <c r="C38" s="3">
        <v>627865</v>
      </c>
      <c r="D38" s="7">
        <v>527865</v>
      </c>
      <c r="E38" s="21"/>
      <c r="F38" s="6"/>
      <c r="G38" s="1" t="s">
        <v>6</v>
      </c>
      <c r="H38" s="3">
        <v>627865</v>
      </c>
      <c r="I38" s="7">
        <v>527865</v>
      </c>
    </row>
    <row r="39" spans="1:9" x14ac:dyDescent="0.3">
      <c r="A39" s="6"/>
      <c r="B39" s="1"/>
      <c r="C39" s="1"/>
      <c r="D39" s="8"/>
      <c r="E39" s="21"/>
      <c r="F39" s="6"/>
      <c r="G39" s="1"/>
      <c r="H39" s="1"/>
      <c r="I39" s="8"/>
    </row>
    <row r="40" spans="1:9" x14ac:dyDescent="0.3">
      <c r="A40" s="6" t="s">
        <v>9</v>
      </c>
      <c r="B40" s="1" t="s">
        <v>5</v>
      </c>
      <c r="C40" s="3">
        <f>SUM(C31,C34,C37)</f>
        <v>3104303862</v>
      </c>
      <c r="D40" s="7">
        <f>SUM(D31,D34,D37)</f>
        <v>2363794153</v>
      </c>
      <c r="E40" s="21"/>
      <c r="F40" s="6" t="s">
        <v>9</v>
      </c>
      <c r="G40" s="1" t="s">
        <v>5</v>
      </c>
      <c r="H40" s="3">
        <f>SUM(H31,H34,H37)</f>
        <v>2571614777</v>
      </c>
      <c r="I40" s="7">
        <f>SUM(I31,I34,I37)</f>
        <v>2003562739</v>
      </c>
    </row>
    <row r="41" spans="1:9" ht="15" thickBot="1" x14ac:dyDescent="0.35">
      <c r="A41" s="9"/>
      <c r="B41" s="10" t="s">
        <v>6</v>
      </c>
      <c r="C41" s="11">
        <f>SUM(C32,C35,C38)</f>
        <v>1405526919</v>
      </c>
      <c r="D41" s="12">
        <f>SUM(D32,D35,D38)</f>
        <v>911641453</v>
      </c>
      <c r="E41" s="21"/>
      <c r="F41" s="9"/>
      <c r="G41" s="10" t="s">
        <v>6</v>
      </c>
      <c r="H41" s="11">
        <f>SUM(H32,H35,H38)</f>
        <v>1133055675</v>
      </c>
      <c r="I41" s="12">
        <f>SUM(I32,I35,I38)</f>
        <v>753610473</v>
      </c>
    </row>
    <row r="42" spans="1:9" ht="15" thickBot="1" x14ac:dyDescent="0.35">
      <c r="A42" s="13"/>
      <c r="B42" s="14"/>
      <c r="C42" s="15"/>
      <c r="D42" s="15"/>
      <c r="E42" s="1"/>
      <c r="F42" s="13"/>
      <c r="G42" s="14"/>
      <c r="H42" s="15"/>
      <c r="I42" s="16"/>
    </row>
    <row r="43" spans="1:9" x14ac:dyDescent="0.3">
      <c r="A43" s="170">
        <v>2019</v>
      </c>
      <c r="B43" s="171"/>
      <c r="C43" s="171"/>
      <c r="D43" s="172"/>
      <c r="E43" s="24"/>
      <c r="F43" s="170">
        <v>2018</v>
      </c>
      <c r="G43" s="171"/>
      <c r="H43" s="171"/>
      <c r="I43" s="172"/>
    </row>
    <row r="44" spans="1:9" x14ac:dyDescent="0.3">
      <c r="A44" s="4" t="s">
        <v>0</v>
      </c>
      <c r="B44" s="2" t="s">
        <v>1</v>
      </c>
      <c r="C44" s="2" t="s">
        <v>3</v>
      </c>
      <c r="D44" s="5" t="s">
        <v>2</v>
      </c>
      <c r="E44" s="21"/>
      <c r="F44" s="4" t="s">
        <v>0</v>
      </c>
      <c r="G44" s="2" t="s">
        <v>1</v>
      </c>
      <c r="H44" s="2" t="s">
        <v>3</v>
      </c>
      <c r="I44" s="5" t="s">
        <v>2</v>
      </c>
    </row>
    <row r="45" spans="1:9" x14ac:dyDescent="0.3">
      <c r="A45" s="6" t="s">
        <v>4</v>
      </c>
      <c r="B45" s="1" t="s">
        <v>5</v>
      </c>
      <c r="C45" s="3">
        <v>1876695806</v>
      </c>
      <c r="D45" s="7">
        <v>1372307340</v>
      </c>
      <c r="E45" s="21"/>
      <c r="F45" s="6" t="s">
        <v>4</v>
      </c>
      <c r="G45" s="1" t="s">
        <v>5</v>
      </c>
      <c r="H45" s="3">
        <v>1627905534</v>
      </c>
      <c r="I45" s="7">
        <v>1188566413</v>
      </c>
    </row>
    <row r="46" spans="1:9" x14ac:dyDescent="0.3">
      <c r="A46" s="6"/>
      <c r="B46" s="1" t="s">
        <v>6</v>
      </c>
      <c r="C46" s="3">
        <v>951130813</v>
      </c>
      <c r="D46" s="7">
        <v>619448458</v>
      </c>
      <c r="E46" s="21"/>
      <c r="F46" s="6"/>
      <c r="G46" s="1" t="s">
        <v>6</v>
      </c>
      <c r="H46" s="3">
        <v>805333592</v>
      </c>
      <c r="I46" s="7">
        <v>520849700</v>
      </c>
    </row>
    <row r="47" spans="1:9" x14ac:dyDescent="0.3">
      <c r="A47" s="6"/>
      <c r="B47" s="1"/>
      <c r="C47" s="1"/>
      <c r="D47" s="8"/>
      <c r="E47" s="21"/>
      <c r="F47" s="6"/>
      <c r="G47" s="1"/>
      <c r="H47" s="1"/>
      <c r="I47" s="8"/>
    </row>
    <row r="48" spans="1:9" x14ac:dyDescent="0.3">
      <c r="A48" s="6" t="s">
        <v>7</v>
      </c>
      <c r="B48" s="1" t="s">
        <v>5</v>
      </c>
      <c r="C48" s="3">
        <v>418615150</v>
      </c>
      <c r="D48" s="7">
        <v>418073166</v>
      </c>
      <c r="E48" s="21"/>
      <c r="F48" s="6" t="s">
        <v>7</v>
      </c>
      <c r="G48" s="1" t="s">
        <v>5</v>
      </c>
      <c r="H48" s="3">
        <v>419679954</v>
      </c>
      <c r="I48" s="7">
        <v>419164289</v>
      </c>
    </row>
    <row r="49" spans="1:9" x14ac:dyDescent="0.3">
      <c r="A49" s="6"/>
      <c r="B49" s="1" t="s">
        <v>6</v>
      </c>
      <c r="C49" s="3">
        <v>35212572</v>
      </c>
      <c r="D49" s="7">
        <v>34675292</v>
      </c>
      <c r="E49" s="21"/>
      <c r="F49" s="6"/>
      <c r="G49" s="1" t="s">
        <v>6</v>
      </c>
      <c r="H49" s="3">
        <v>36105069</v>
      </c>
      <c r="I49" s="7">
        <v>35590663</v>
      </c>
    </row>
    <row r="50" spans="1:9" x14ac:dyDescent="0.3">
      <c r="A50" s="6"/>
      <c r="B50" s="1"/>
      <c r="C50" s="1"/>
      <c r="D50" s="8"/>
      <c r="E50" s="21"/>
      <c r="F50" s="6"/>
      <c r="G50" s="1"/>
      <c r="H50" s="1"/>
      <c r="I50" s="8"/>
    </row>
    <row r="51" spans="1:9" x14ac:dyDescent="0.3">
      <c r="A51" s="6" t="s">
        <v>8</v>
      </c>
      <c r="B51" s="1" t="s">
        <v>5</v>
      </c>
      <c r="C51" s="3">
        <v>4309711</v>
      </c>
      <c r="D51" s="7">
        <v>3852051</v>
      </c>
      <c r="E51" s="21"/>
      <c r="F51" s="6" t="s">
        <v>8</v>
      </c>
      <c r="G51" s="1" t="s">
        <v>5</v>
      </c>
      <c r="H51" s="3">
        <v>2804484</v>
      </c>
      <c r="I51" s="7">
        <v>2067370</v>
      </c>
    </row>
    <row r="52" spans="1:9" x14ac:dyDescent="0.3">
      <c r="A52" s="6"/>
      <c r="B52" s="1" t="s">
        <v>6</v>
      </c>
      <c r="C52" s="3">
        <v>909852</v>
      </c>
      <c r="D52" s="7">
        <v>776613</v>
      </c>
      <c r="E52" s="21"/>
      <c r="F52" s="6"/>
      <c r="G52" s="1" t="s">
        <v>6</v>
      </c>
      <c r="H52" s="3">
        <v>606087</v>
      </c>
      <c r="I52" s="7">
        <v>378347</v>
      </c>
    </row>
    <row r="53" spans="1:9" x14ac:dyDescent="0.3">
      <c r="A53" s="6"/>
      <c r="B53" s="1"/>
      <c r="C53" s="1"/>
      <c r="D53" s="8"/>
      <c r="E53" s="21"/>
      <c r="F53" s="6"/>
      <c r="G53" s="1"/>
      <c r="H53" s="1"/>
      <c r="I53" s="8"/>
    </row>
    <row r="54" spans="1:9" x14ac:dyDescent="0.3">
      <c r="A54" s="6" t="s">
        <v>9</v>
      </c>
      <c r="B54" s="1" t="s">
        <v>5</v>
      </c>
      <c r="C54" s="3">
        <f>SUM(C45,C48,C51)</f>
        <v>2299620667</v>
      </c>
      <c r="D54" s="7">
        <f>SUM(D45,D48,D51)</f>
        <v>1794232557</v>
      </c>
      <c r="E54" s="21"/>
      <c r="F54" s="6" t="s">
        <v>9</v>
      </c>
      <c r="G54" s="1" t="s">
        <v>5</v>
      </c>
      <c r="H54" s="3">
        <f>SUM(H45,H48,H51)</f>
        <v>2050389972</v>
      </c>
      <c r="I54" s="7">
        <f>SUM(I45,I48,I51)</f>
        <v>1609798072</v>
      </c>
    </row>
    <row r="55" spans="1:9" ht="15" thickBot="1" x14ac:dyDescent="0.35">
      <c r="A55" s="9"/>
      <c r="B55" s="10" t="s">
        <v>6</v>
      </c>
      <c r="C55" s="11">
        <f>SUM(C46,C49,C52)</f>
        <v>987253237</v>
      </c>
      <c r="D55" s="12">
        <f>SUM(D46,D49,D52)</f>
        <v>654900363</v>
      </c>
      <c r="E55" s="21"/>
      <c r="F55" s="9"/>
      <c r="G55" s="10" t="s">
        <v>6</v>
      </c>
      <c r="H55" s="11">
        <f>SUM(H46,H49,H52)</f>
        <v>842044748</v>
      </c>
      <c r="I55" s="12">
        <f>SUM(I46,I49,I52)</f>
        <v>556818710</v>
      </c>
    </row>
    <row r="56" spans="1:9" ht="15" thickBot="1" x14ac:dyDescent="0.35">
      <c r="A56" s="13"/>
      <c r="B56" s="14"/>
      <c r="C56" s="15"/>
      <c r="D56" s="15"/>
      <c r="E56" s="1"/>
      <c r="F56" s="13"/>
      <c r="G56" s="14"/>
      <c r="H56" s="15"/>
      <c r="I56" s="16"/>
    </row>
    <row r="57" spans="1:9" x14ac:dyDescent="0.3">
      <c r="A57" s="170">
        <v>2017</v>
      </c>
      <c r="B57" s="171"/>
      <c r="C57" s="171"/>
      <c r="D57" s="172"/>
      <c r="E57" s="24"/>
      <c r="F57" s="173">
        <v>2016</v>
      </c>
      <c r="G57" s="174"/>
      <c r="H57" s="174"/>
      <c r="I57" s="175"/>
    </row>
    <row r="58" spans="1:9" x14ac:dyDescent="0.3">
      <c r="A58" s="4" t="s">
        <v>0</v>
      </c>
      <c r="B58" s="2" t="s">
        <v>1</v>
      </c>
      <c r="C58" s="2" t="s">
        <v>3</v>
      </c>
      <c r="D58" s="5" t="s">
        <v>2</v>
      </c>
      <c r="E58" s="21"/>
      <c r="F58" s="4" t="s">
        <v>0</v>
      </c>
      <c r="G58" s="2" t="s">
        <v>1</v>
      </c>
      <c r="H58" s="2" t="s">
        <v>3</v>
      </c>
      <c r="I58" s="5" t="s">
        <v>2</v>
      </c>
    </row>
    <row r="59" spans="1:9" x14ac:dyDescent="0.3">
      <c r="A59" s="6" t="s">
        <v>4</v>
      </c>
      <c r="B59" s="1" t="s">
        <v>5</v>
      </c>
      <c r="C59" s="3">
        <v>1457857284</v>
      </c>
      <c r="D59" s="7">
        <v>1059009104</v>
      </c>
      <c r="E59" s="21"/>
      <c r="F59" s="6" t="s">
        <v>4</v>
      </c>
      <c r="G59" s="1" t="s">
        <v>5</v>
      </c>
      <c r="H59" s="3">
        <v>1404185806</v>
      </c>
      <c r="I59" s="7">
        <v>1035993699</v>
      </c>
    </row>
    <row r="60" spans="1:9" x14ac:dyDescent="0.3">
      <c r="A60" s="6"/>
      <c r="B60" s="1" t="s">
        <v>6</v>
      </c>
      <c r="C60" s="3">
        <v>734111893</v>
      </c>
      <c r="D60" s="7">
        <v>479966631</v>
      </c>
      <c r="E60" s="21"/>
      <c r="F60" s="6"/>
      <c r="G60" s="1" t="s">
        <v>6</v>
      </c>
      <c r="H60" s="3">
        <v>705261460</v>
      </c>
      <c r="I60" s="7">
        <v>471671048</v>
      </c>
    </row>
    <row r="61" spans="1:9" x14ac:dyDescent="0.3">
      <c r="A61" s="6"/>
      <c r="B61" s="1"/>
      <c r="C61" s="1"/>
      <c r="D61" s="8"/>
      <c r="E61" s="21"/>
      <c r="F61" s="6"/>
      <c r="G61" s="1"/>
      <c r="H61" s="1"/>
      <c r="I61" s="8"/>
    </row>
    <row r="62" spans="1:9" x14ac:dyDescent="0.3">
      <c r="A62" s="6" t="s">
        <v>7</v>
      </c>
      <c r="B62" s="1" t="s">
        <v>5</v>
      </c>
      <c r="C62" s="3">
        <v>399455408</v>
      </c>
      <c r="D62" s="7">
        <v>399047838</v>
      </c>
      <c r="E62" s="21"/>
      <c r="F62" s="6" t="s">
        <v>7</v>
      </c>
      <c r="G62" s="1" t="s">
        <v>5</v>
      </c>
      <c r="H62" s="3">
        <v>363216218</v>
      </c>
      <c r="I62" s="7">
        <v>362963766</v>
      </c>
    </row>
    <row r="63" spans="1:9" x14ac:dyDescent="0.3">
      <c r="A63" s="6"/>
      <c r="B63" s="1" t="s">
        <v>6</v>
      </c>
      <c r="C63" s="3">
        <v>34584354</v>
      </c>
      <c r="D63" s="7">
        <v>34177261</v>
      </c>
      <c r="E63" s="21"/>
      <c r="F63" s="6"/>
      <c r="G63" s="1" t="s">
        <v>6</v>
      </c>
      <c r="H63" s="3">
        <v>33140796</v>
      </c>
      <c r="I63" s="7">
        <v>32888748</v>
      </c>
    </row>
    <row r="64" spans="1:9" x14ac:dyDescent="0.3">
      <c r="A64" s="6"/>
      <c r="B64" s="1"/>
      <c r="C64" s="1"/>
      <c r="D64" s="8"/>
      <c r="E64" s="21"/>
      <c r="F64" s="6"/>
      <c r="G64" s="1"/>
      <c r="H64" s="1"/>
      <c r="I64" s="8"/>
    </row>
    <row r="65" spans="1:9" x14ac:dyDescent="0.3">
      <c r="A65" s="6" t="s">
        <v>8</v>
      </c>
      <c r="B65" s="1" t="s">
        <v>5</v>
      </c>
      <c r="C65" s="3">
        <v>3402357</v>
      </c>
      <c r="D65" s="7">
        <v>2207049</v>
      </c>
      <c r="E65" s="21"/>
      <c r="F65" s="6" t="s">
        <v>8</v>
      </c>
      <c r="G65" s="1" t="s">
        <v>5</v>
      </c>
      <c r="H65" s="3">
        <v>3347207</v>
      </c>
      <c r="I65" s="7">
        <v>5648191</v>
      </c>
    </row>
    <row r="66" spans="1:9" x14ac:dyDescent="0.3">
      <c r="A66" s="6"/>
      <c r="B66" s="1" t="s">
        <v>6</v>
      </c>
      <c r="C66" s="3">
        <v>806136</v>
      </c>
      <c r="D66" s="7">
        <v>500140</v>
      </c>
      <c r="E66" s="21"/>
      <c r="F66" s="6"/>
      <c r="G66" s="1" t="s">
        <v>6</v>
      </c>
      <c r="H66" s="3">
        <v>255785</v>
      </c>
      <c r="I66" s="7">
        <v>105372</v>
      </c>
    </row>
    <row r="67" spans="1:9" x14ac:dyDescent="0.3">
      <c r="A67" s="6"/>
      <c r="B67" s="1"/>
      <c r="C67" s="1"/>
      <c r="D67" s="8"/>
      <c r="E67" s="21"/>
      <c r="F67" s="6"/>
      <c r="G67" s="1"/>
      <c r="H67" s="1"/>
      <c r="I67" s="8"/>
    </row>
    <row r="68" spans="1:9" x14ac:dyDescent="0.3">
      <c r="A68" s="6" t="s">
        <v>9</v>
      </c>
      <c r="B68" s="1" t="s">
        <v>5</v>
      </c>
      <c r="C68" s="3">
        <f>SUM(C59,C62,C65)</f>
        <v>1860715049</v>
      </c>
      <c r="D68" s="7">
        <f>SUM(D59,D62,D65)</f>
        <v>1460263991</v>
      </c>
      <c r="E68" s="21"/>
      <c r="F68" s="6" t="s">
        <v>9</v>
      </c>
      <c r="G68" s="1" t="s">
        <v>5</v>
      </c>
      <c r="H68" s="3">
        <f>SUM(H59,H62,H65)</f>
        <v>1770749231</v>
      </c>
      <c r="I68" s="7">
        <f>SUM(I59,I62,I65)</f>
        <v>1404605656</v>
      </c>
    </row>
    <row r="69" spans="1:9" ht="15" thickBot="1" x14ac:dyDescent="0.35">
      <c r="A69" s="9"/>
      <c r="B69" s="10" t="s">
        <v>6</v>
      </c>
      <c r="C69" s="11">
        <f>SUM(C60,C63,C66)</f>
        <v>769502383</v>
      </c>
      <c r="D69" s="12">
        <f>SUM(D60,D63,D66)</f>
        <v>514644032</v>
      </c>
      <c r="E69" s="21"/>
      <c r="F69" s="9"/>
      <c r="G69" s="10" t="s">
        <v>6</v>
      </c>
      <c r="H69" s="11">
        <f>SUM(H60,H63,H66)</f>
        <v>738658041</v>
      </c>
      <c r="I69" s="12">
        <f>SUM(I60,I63,I66)</f>
        <v>504665168</v>
      </c>
    </row>
    <row r="70" spans="1:9" ht="15" thickBot="1" x14ac:dyDescent="0.35">
      <c r="A70" s="13"/>
      <c r="B70" s="14"/>
      <c r="C70" s="15"/>
      <c r="D70" s="15"/>
      <c r="E70" s="1"/>
      <c r="F70" s="13"/>
      <c r="G70" s="14"/>
      <c r="H70" s="15"/>
      <c r="I70" s="16"/>
    </row>
    <row r="71" spans="1:9" x14ac:dyDescent="0.3">
      <c r="A71" s="173">
        <v>2015</v>
      </c>
      <c r="B71" s="174"/>
      <c r="C71" s="174"/>
      <c r="D71" s="175"/>
      <c r="E71" s="21"/>
      <c r="F71" s="173">
        <v>2014</v>
      </c>
      <c r="G71" s="174"/>
      <c r="H71" s="174"/>
      <c r="I71" s="175"/>
    </row>
    <row r="72" spans="1:9" x14ac:dyDescent="0.3">
      <c r="A72" s="4" t="s">
        <v>0</v>
      </c>
      <c r="B72" s="2" t="s">
        <v>1</v>
      </c>
      <c r="C72" s="2" t="s">
        <v>3</v>
      </c>
      <c r="D72" s="5" t="s">
        <v>2</v>
      </c>
      <c r="E72" s="21"/>
      <c r="F72" s="4" t="s">
        <v>0</v>
      </c>
      <c r="G72" s="2" t="s">
        <v>1</v>
      </c>
      <c r="H72" s="2" t="s">
        <v>3</v>
      </c>
      <c r="I72" s="5" t="s">
        <v>2</v>
      </c>
    </row>
    <row r="73" spans="1:9" x14ac:dyDescent="0.3">
      <c r="A73" s="6" t="s">
        <v>4</v>
      </c>
      <c r="B73" s="1" t="s">
        <v>5</v>
      </c>
      <c r="C73" s="3">
        <v>1333364358</v>
      </c>
      <c r="D73" s="7">
        <v>998575981</v>
      </c>
      <c r="E73" s="21"/>
      <c r="F73" s="6" t="s">
        <v>4</v>
      </c>
      <c r="G73" s="1" t="s">
        <v>5</v>
      </c>
      <c r="H73" s="3">
        <v>1234190404</v>
      </c>
      <c r="I73" s="7">
        <v>937409704</v>
      </c>
    </row>
    <row r="74" spans="1:9" x14ac:dyDescent="0.3">
      <c r="A74" s="6"/>
      <c r="B74" s="1" t="s">
        <v>6</v>
      </c>
      <c r="C74" s="3">
        <v>665648290</v>
      </c>
      <c r="D74" s="7">
        <v>453991527</v>
      </c>
      <c r="E74" s="21"/>
      <c r="F74" s="6"/>
      <c r="G74" s="1" t="s">
        <v>6</v>
      </c>
      <c r="H74" s="3">
        <v>604888227</v>
      </c>
      <c r="I74" s="7">
        <v>421279448</v>
      </c>
    </row>
    <row r="75" spans="1:9" x14ac:dyDescent="0.3">
      <c r="A75" s="6"/>
      <c r="B75" s="1"/>
      <c r="C75" s="1"/>
      <c r="D75" s="8"/>
      <c r="E75" s="21"/>
      <c r="F75" s="6"/>
      <c r="G75" s="1"/>
      <c r="H75" s="1"/>
      <c r="I75" s="8"/>
    </row>
    <row r="76" spans="1:9" x14ac:dyDescent="0.3">
      <c r="A76" s="6" t="s">
        <v>7</v>
      </c>
      <c r="B76" s="1" t="s">
        <v>5</v>
      </c>
      <c r="C76" s="3">
        <v>372334995</v>
      </c>
      <c r="D76" s="7">
        <v>372025727</v>
      </c>
      <c r="E76" s="21"/>
      <c r="F76" s="6" t="s">
        <v>7</v>
      </c>
      <c r="G76" s="1" t="s">
        <v>5</v>
      </c>
      <c r="H76" s="3">
        <v>345905139</v>
      </c>
      <c r="I76" s="7">
        <v>341998472</v>
      </c>
    </row>
    <row r="77" spans="1:9" x14ac:dyDescent="0.3">
      <c r="A77" s="6"/>
      <c r="B77" s="1" t="s">
        <v>6</v>
      </c>
      <c r="C77" s="3">
        <v>33749488</v>
      </c>
      <c r="D77" s="7">
        <v>33442271</v>
      </c>
      <c r="E77" s="21"/>
      <c r="F77" s="6"/>
      <c r="G77" s="1" t="s">
        <v>6</v>
      </c>
      <c r="H77" s="3">
        <v>32823066</v>
      </c>
      <c r="I77" s="7">
        <v>32503743</v>
      </c>
    </row>
    <row r="78" spans="1:9" x14ac:dyDescent="0.3">
      <c r="A78" s="6"/>
      <c r="B78" s="1"/>
      <c r="C78" s="1"/>
      <c r="D78" s="8"/>
      <c r="E78" s="21"/>
      <c r="F78" s="6"/>
      <c r="G78" s="1"/>
      <c r="H78" s="1"/>
      <c r="I78" s="8"/>
    </row>
    <row r="79" spans="1:9" x14ac:dyDescent="0.3">
      <c r="A79" s="6" t="s">
        <v>8</v>
      </c>
      <c r="B79" s="1" t="s">
        <v>5</v>
      </c>
      <c r="C79" s="3">
        <v>7171530</v>
      </c>
      <c r="D79" s="7">
        <v>6017593</v>
      </c>
      <c r="E79" s="21"/>
      <c r="F79" s="6" t="s">
        <v>8</v>
      </c>
      <c r="G79" s="1" t="s">
        <v>5</v>
      </c>
      <c r="H79" s="3">
        <v>4585442</v>
      </c>
      <c r="I79" s="7">
        <v>34555039</v>
      </c>
    </row>
    <row r="80" spans="1:9" x14ac:dyDescent="0.3">
      <c r="A80" s="6"/>
      <c r="B80" s="1" t="s">
        <v>6</v>
      </c>
      <c r="C80" s="3">
        <v>206231</v>
      </c>
      <c r="D80" s="7">
        <v>130785</v>
      </c>
      <c r="E80" s="21"/>
      <c r="F80" s="6"/>
      <c r="G80" s="1" t="s">
        <v>6</v>
      </c>
      <c r="H80" s="3">
        <v>268493</v>
      </c>
      <c r="I80" s="7">
        <v>159869</v>
      </c>
    </row>
    <row r="81" spans="1:9" x14ac:dyDescent="0.3">
      <c r="A81" s="6"/>
      <c r="B81" s="1"/>
      <c r="C81" s="1"/>
      <c r="D81" s="8"/>
      <c r="E81" s="21"/>
      <c r="F81" s="6"/>
      <c r="G81" s="1"/>
      <c r="H81" s="1"/>
      <c r="I81" s="8"/>
    </row>
    <row r="82" spans="1:9" x14ac:dyDescent="0.3">
      <c r="A82" s="6" t="s">
        <v>9</v>
      </c>
      <c r="B82" s="1" t="s">
        <v>5</v>
      </c>
      <c r="C82" s="3">
        <f>SUM(C73,C76,C79)</f>
        <v>1712870883</v>
      </c>
      <c r="D82" s="7">
        <f>SUM(D73,D76,D79)</f>
        <v>1376619301</v>
      </c>
      <c r="E82" s="21"/>
      <c r="F82" s="6" t="s">
        <v>9</v>
      </c>
      <c r="G82" s="1" t="s">
        <v>5</v>
      </c>
      <c r="H82" s="3">
        <f>SUM(H73,H76,H79)</f>
        <v>1584680985</v>
      </c>
      <c r="I82" s="7">
        <f>SUM(I73,I76,I79)</f>
        <v>1313963215</v>
      </c>
    </row>
    <row r="83" spans="1:9" ht="15" thickBot="1" x14ac:dyDescent="0.35">
      <c r="A83" s="9"/>
      <c r="B83" s="10" t="s">
        <v>6</v>
      </c>
      <c r="C83" s="11">
        <f>SUM(C74,C77,C80)</f>
        <v>699604009</v>
      </c>
      <c r="D83" s="12">
        <f>SUM(D74,D77,D80)</f>
        <v>487564583</v>
      </c>
      <c r="E83" s="21"/>
      <c r="F83" s="9"/>
      <c r="G83" s="10" t="s">
        <v>6</v>
      </c>
      <c r="H83" s="11">
        <f>SUM(H74,H77,H80)</f>
        <v>637979786</v>
      </c>
      <c r="I83" s="12">
        <f>SUM(I74,I77,I80)</f>
        <v>453943060</v>
      </c>
    </row>
    <row r="84" spans="1:9" ht="15" thickBot="1" x14ac:dyDescent="0.35">
      <c r="A84" s="17"/>
      <c r="B84" s="14"/>
      <c r="C84" s="15"/>
      <c r="D84" s="15"/>
      <c r="E84" s="18"/>
      <c r="F84" s="14"/>
      <c r="G84" s="14"/>
      <c r="H84" s="15"/>
      <c r="I84" s="19"/>
    </row>
    <row r="85" spans="1:9" ht="15" thickBot="1" x14ac:dyDescent="0.35">
      <c r="A85" s="173">
        <v>2013</v>
      </c>
      <c r="B85" s="174"/>
      <c r="C85" s="174"/>
      <c r="D85" s="175"/>
      <c r="E85" s="22"/>
      <c r="F85" s="173">
        <v>2012</v>
      </c>
      <c r="G85" s="174"/>
      <c r="H85" s="174"/>
      <c r="I85" s="175"/>
    </row>
    <row r="86" spans="1:9" x14ac:dyDescent="0.3">
      <c r="A86" s="4" t="s">
        <v>0</v>
      </c>
      <c r="B86" s="2" t="s">
        <v>1</v>
      </c>
      <c r="C86" s="2" t="s">
        <v>3</v>
      </c>
      <c r="D86" s="5" t="s">
        <v>2</v>
      </c>
      <c r="F86" s="4" t="s">
        <v>0</v>
      </c>
      <c r="G86" s="2" t="s">
        <v>1</v>
      </c>
      <c r="H86" s="2" t="s">
        <v>3</v>
      </c>
      <c r="I86" s="5" t="s">
        <v>2</v>
      </c>
    </row>
    <row r="87" spans="1:9" x14ac:dyDescent="0.3">
      <c r="A87" s="6" t="s">
        <v>4</v>
      </c>
      <c r="B87" s="1" t="s">
        <v>5</v>
      </c>
      <c r="C87" s="3">
        <v>1251861400</v>
      </c>
      <c r="D87" s="7">
        <v>950791194</v>
      </c>
      <c r="F87" s="6" t="s">
        <v>4</v>
      </c>
      <c r="G87" s="1" t="s">
        <v>5</v>
      </c>
      <c r="H87" s="3">
        <v>1256948578</v>
      </c>
      <c r="I87" s="7">
        <v>968073678</v>
      </c>
    </row>
    <row r="88" spans="1:9" x14ac:dyDescent="0.3">
      <c r="A88" s="6"/>
      <c r="B88" s="1" t="s">
        <v>6</v>
      </c>
      <c r="C88" s="3">
        <v>617600198</v>
      </c>
      <c r="D88" s="7">
        <v>431249917</v>
      </c>
      <c r="F88" s="6"/>
      <c r="G88" s="1" t="s">
        <v>6</v>
      </c>
      <c r="H88" s="3">
        <v>604732668</v>
      </c>
      <c r="I88" s="7">
        <v>424207947</v>
      </c>
    </row>
    <row r="89" spans="1:9" x14ac:dyDescent="0.3">
      <c r="A89" s="6"/>
      <c r="B89" s="1"/>
      <c r="C89" s="1"/>
      <c r="D89" s="8"/>
      <c r="F89" s="6"/>
      <c r="G89" s="1"/>
      <c r="H89" s="1"/>
      <c r="I89" s="8"/>
    </row>
    <row r="90" spans="1:9" ht="15" thickBot="1" x14ac:dyDescent="0.35">
      <c r="A90" s="6" t="s">
        <v>7</v>
      </c>
      <c r="B90" s="1" t="s">
        <v>5</v>
      </c>
      <c r="C90" s="3">
        <v>315643232</v>
      </c>
      <c r="D90" s="7">
        <v>311622396</v>
      </c>
      <c r="F90" s="6" t="s">
        <v>7</v>
      </c>
      <c r="G90" s="1" t="s">
        <v>5</v>
      </c>
      <c r="H90" s="3">
        <v>333743130</v>
      </c>
      <c r="I90" s="7">
        <v>333710628</v>
      </c>
    </row>
    <row r="91" spans="1:9" x14ac:dyDescent="0.3">
      <c r="A91" s="6"/>
      <c r="B91" s="1" t="s">
        <v>6</v>
      </c>
      <c r="C91" s="3">
        <v>32495748</v>
      </c>
      <c r="D91" s="7">
        <v>32247050</v>
      </c>
      <c r="E91" s="24"/>
      <c r="F91" s="6"/>
      <c r="G91" s="1" t="s">
        <v>6</v>
      </c>
      <c r="H91" s="3">
        <v>34946505</v>
      </c>
      <c r="I91" s="7">
        <v>34914003</v>
      </c>
    </row>
    <row r="92" spans="1:9" x14ac:dyDescent="0.3">
      <c r="A92" s="6"/>
      <c r="B92" s="1"/>
      <c r="C92" s="1"/>
      <c r="D92" s="8"/>
      <c r="E92" s="21"/>
      <c r="F92" s="6"/>
      <c r="G92" s="1"/>
      <c r="H92" s="1"/>
      <c r="I92" s="8"/>
    </row>
    <row r="93" spans="1:9" x14ac:dyDescent="0.3">
      <c r="A93" s="6" t="s">
        <v>8</v>
      </c>
      <c r="B93" s="1" t="s">
        <v>5</v>
      </c>
      <c r="C93" s="3">
        <v>4882417</v>
      </c>
      <c r="D93" s="7">
        <v>3814795</v>
      </c>
      <c r="E93" s="21"/>
      <c r="F93" s="6" t="s">
        <v>8</v>
      </c>
      <c r="G93" s="1" t="s">
        <v>5</v>
      </c>
      <c r="H93" s="3">
        <v>4717785</v>
      </c>
      <c r="I93" s="7">
        <v>469924</v>
      </c>
    </row>
    <row r="94" spans="1:9" x14ac:dyDescent="0.3">
      <c r="A94" s="6"/>
      <c r="B94" s="1" t="s">
        <v>6</v>
      </c>
      <c r="C94" s="3">
        <v>770771</v>
      </c>
      <c r="D94" s="7">
        <v>617753</v>
      </c>
      <c r="E94" s="21"/>
      <c r="F94" s="6"/>
      <c r="G94" s="1" t="s">
        <v>6</v>
      </c>
      <c r="H94" s="3">
        <v>1150158</v>
      </c>
      <c r="I94" s="7">
        <v>1112297</v>
      </c>
    </row>
    <row r="95" spans="1:9" x14ac:dyDescent="0.3">
      <c r="A95" s="6"/>
      <c r="B95" s="1"/>
      <c r="C95" s="1"/>
      <c r="D95" s="8"/>
      <c r="E95" s="21"/>
      <c r="F95" s="6"/>
      <c r="G95" s="1"/>
      <c r="H95" s="1"/>
      <c r="I95" s="8"/>
    </row>
    <row r="96" spans="1:9" x14ac:dyDescent="0.3">
      <c r="A96" s="6" t="s">
        <v>9</v>
      </c>
      <c r="B96" s="1" t="s">
        <v>5</v>
      </c>
      <c r="C96" s="3">
        <f>SUM(C87,C90,C93)</f>
        <v>1572387049</v>
      </c>
      <c r="D96" s="7">
        <f>SUM(D87,D90,D93)</f>
        <v>1266228385</v>
      </c>
      <c r="E96" s="21"/>
      <c r="F96" s="6" t="s">
        <v>9</v>
      </c>
      <c r="G96" s="1" t="s">
        <v>5</v>
      </c>
      <c r="H96" s="3">
        <f>SUM(H87,H90,H93)</f>
        <v>1595409493</v>
      </c>
      <c r="I96" s="7">
        <f>SUM(I87,I90,I93)</f>
        <v>1302254230</v>
      </c>
    </row>
    <row r="97" spans="1:9" ht="15" thickBot="1" x14ac:dyDescent="0.35">
      <c r="A97" s="9"/>
      <c r="B97" s="10" t="s">
        <v>6</v>
      </c>
      <c r="C97" s="11">
        <f>SUM(C88,C91,C94)</f>
        <v>650866717</v>
      </c>
      <c r="D97" s="12">
        <f>SUM(D88,D91,D94)</f>
        <v>464114720</v>
      </c>
      <c r="E97" s="21"/>
      <c r="F97" s="9"/>
      <c r="G97" s="10" t="s">
        <v>6</v>
      </c>
      <c r="H97" s="11">
        <f>SUM(H88,H91,H94)</f>
        <v>640829331</v>
      </c>
      <c r="I97" s="12">
        <f>SUM(I88,I91,I94)</f>
        <v>460234247</v>
      </c>
    </row>
    <row r="98" spans="1:9" ht="15" thickBot="1" x14ac:dyDescent="0.35">
      <c r="A98" s="17"/>
      <c r="B98" s="14"/>
      <c r="C98" s="15"/>
      <c r="D98" s="15"/>
      <c r="E98" s="1"/>
      <c r="F98" s="14"/>
      <c r="G98" s="14"/>
      <c r="H98" s="15"/>
      <c r="I98" s="19"/>
    </row>
    <row r="99" spans="1:9" x14ac:dyDescent="0.3">
      <c r="A99" s="173">
        <v>2011</v>
      </c>
      <c r="B99" s="174"/>
      <c r="C99" s="174"/>
      <c r="D99" s="175"/>
      <c r="E99" s="21"/>
      <c r="F99" s="173">
        <v>2010</v>
      </c>
      <c r="G99" s="174"/>
      <c r="H99" s="174"/>
      <c r="I99" s="175"/>
    </row>
    <row r="100" spans="1:9" x14ac:dyDescent="0.3">
      <c r="A100" s="4" t="s">
        <v>0</v>
      </c>
      <c r="B100" s="2" t="s">
        <v>1</v>
      </c>
      <c r="C100" s="2" t="s">
        <v>3</v>
      </c>
      <c r="D100" s="5" t="s">
        <v>2</v>
      </c>
      <c r="E100" s="21"/>
      <c r="F100" s="4" t="s">
        <v>0</v>
      </c>
      <c r="G100" s="2" t="s">
        <v>1</v>
      </c>
      <c r="H100" s="2" t="s">
        <v>3</v>
      </c>
      <c r="I100" s="5" t="s">
        <v>2</v>
      </c>
    </row>
    <row r="101" spans="1:9" x14ac:dyDescent="0.3">
      <c r="A101" s="6" t="s">
        <v>4</v>
      </c>
      <c r="B101" s="1" t="s">
        <v>5</v>
      </c>
      <c r="C101" s="3">
        <v>1350033953</v>
      </c>
      <c r="D101" s="7">
        <v>1021937007</v>
      </c>
      <c r="E101" s="21"/>
      <c r="F101" s="6" t="s">
        <v>4</v>
      </c>
      <c r="G101" s="1" t="s">
        <v>5</v>
      </c>
      <c r="H101" s="3">
        <v>1577583732</v>
      </c>
      <c r="I101" s="7">
        <v>1173618800</v>
      </c>
    </row>
    <row r="102" spans="1:9" x14ac:dyDescent="0.3">
      <c r="A102" s="6"/>
      <c r="B102" s="1" t="s">
        <v>6</v>
      </c>
      <c r="C102" s="3">
        <v>673798767</v>
      </c>
      <c r="D102" s="7">
        <v>466515810</v>
      </c>
      <c r="E102" s="21"/>
      <c r="F102" s="6"/>
      <c r="G102" s="1" t="s">
        <v>6</v>
      </c>
      <c r="H102" s="3">
        <v>801225786</v>
      </c>
      <c r="I102" s="7">
        <v>544855008</v>
      </c>
    </row>
    <row r="103" spans="1:9" x14ac:dyDescent="0.3">
      <c r="A103" s="6"/>
      <c r="B103" s="1"/>
      <c r="C103" s="1"/>
      <c r="D103" s="8"/>
      <c r="E103" s="21"/>
      <c r="F103" s="6"/>
      <c r="G103" s="1"/>
      <c r="H103" s="1"/>
      <c r="I103" s="8"/>
    </row>
    <row r="104" spans="1:9" x14ac:dyDescent="0.3">
      <c r="A104" s="6" t="s">
        <v>7</v>
      </c>
      <c r="B104" s="1" t="s">
        <v>5</v>
      </c>
      <c r="C104" s="3">
        <v>288832072</v>
      </c>
      <c r="D104" s="7">
        <v>288803194</v>
      </c>
      <c r="E104" s="21"/>
      <c r="F104" s="6" t="s">
        <v>7</v>
      </c>
      <c r="G104" s="1" t="s">
        <v>5</v>
      </c>
      <c r="H104" s="3">
        <v>254028854</v>
      </c>
      <c r="I104" s="7">
        <v>254009339</v>
      </c>
    </row>
    <row r="105" spans="1:9" x14ac:dyDescent="0.3">
      <c r="A105" s="6"/>
      <c r="B105" s="1" t="s">
        <v>6</v>
      </c>
      <c r="C105" s="3">
        <v>34390041</v>
      </c>
      <c r="D105" s="7">
        <v>34361163</v>
      </c>
      <c r="E105" s="21"/>
      <c r="F105" s="6"/>
      <c r="G105" s="1" t="s">
        <v>6</v>
      </c>
      <c r="H105" s="3">
        <v>32362308</v>
      </c>
      <c r="I105" s="7">
        <v>32342793</v>
      </c>
    </row>
    <row r="106" spans="1:9" x14ac:dyDescent="0.3">
      <c r="A106" s="6"/>
      <c r="B106" s="1"/>
      <c r="C106" s="1"/>
      <c r="D106" s="8"/>
      <c r="E106" s="21"/>
      <c r="F106" s="6"/>
      <c r="G106" s="1"/>
      <c r="H106" s="1"/>
      <c r="I106" s="8"/>
    </row>
    <row r="107" spans="1:9" x14ac:dyDescent="0.3">
      <c r="A107" s="6" t="s">
        <v>8</v>
      </c>
      <c r="B107" s="1" t="s">
        <v>5</v>
      </c>
      <c r="C107" s="3">
        <v>4786273</v>
      </c>
      <c r="D107" s="7">
        <v>4781696</v>
      </c>
      <c r="E107" s="21"/>
      <c r="F107" s="6" t="s">
        <v>8</v>
      </c>
      <c r="G107" s="1" t="s">
        <v>5</v>
      </c>
      <c r="H107" s="3">
        <v>4892933</v>
      </c>
      <c r="I107" s="7">
        <v>4888074</v>
      </c>
    </row>
    <row r="108" spans="1:9" x14ac:dyDescent="0.3">
      <c r="A108" s="6"/>
      <c r="B108" s="1" t="s">
        <v>6</v>
      </c>
      <c r="C108" s="3">
        <v>560514</v>
      </c>
      <c r="D108" s="7">
        <v>560514</v>
      </c>
      <c r="E108" s="21"/>
      <c r="F108" s="6"/>
      <c r="G108" s="1" t="s">
        <v>6</v>
      </c>
      <c r="H108" s="3">
        <v>432584</v>
      </c>
      <c r="I108" s="7">
        <v>427725</v>
      </c>
    </row>
    <row r="109" spans="1:9" x14ac:dyDescent="0.3">
      <c r="A109" s="6"/>
      <c r="B109" s="1"/>
      <c r="C109" s="1"/>
      <c r="D109" s="8"/>
      <c r="E109" s="21"/>
      <c r="F109" s="6"/>
      <c r="G109" s="1"/>
      <c r="H109" s="1"/>
      <c r="I109" s="8"/>
    </row>
    <row r="110" spans="1:9" x14ac:dyDescent="0.3">
      <c r="A110" s="6" t="s">
        <v>9</v>
      </c>
      <c r="B110" s="1" t="s">
        <v>5</v>
      </c>
      <c r="C110" s="3">
        <f>SUM(C101,C104,C107)</f>
        <v>1643652298</v>
      </c>
      <c r="D110" s="7">
        <f>SUM(D101,D104,D107)</f>
        <v>1315521897</v>
      </c>
      <c r="E110" s="21"/>
      <c r="F110" s="6" t="s">
        <v>9</v>
      </c>
      <c r="G110" s="1" t="s">
        <v>5</v>
      </c>
      <c r="H110" s="3">
        <f>SUM(H101,H104,H107)</f>
        <v>1836505519</v>
      </c>
      <c r="I110" s="7">
        <f>SUM(I101,I104,I107)</f>
        <v>1432516213</v>
      </c>
    </row>
    <row r="111" spans="1:9" ht="15" thickBot="1" x14ac:dyDescent="0.35">
      <c r="A111" s="9"/>
      <c r="B111" s="10" t="s">
        <v>6</v>
      </c>
      <c r="C111" s="11">
        <f>SUM(C102,C105,C108)</f>
        <v>708749322</v>
      </c>
      <c r="D111" s="12">
        <f>SUM(D102,D105,D108)</f>
        <v>501437487</v>
      </c>
      <c r="E111" s="21"/>
      <c r="F111" s="6"/>
      <c r="G111" s="1" t="s">
        <v>6</v>
      </c>
      <c r="H111" s="3">
        <f>SUM(H102,H105,H108)</f>
        <v>834020678</v>
      </c>
      <c r="I111" s="7">
        <f>SUM(I102,I105,I108)</f>
        <v>577625526</v>
      </c>
    </row>
    <row r="112" spans="1:9" ht="15" thickBot="1" x14ac:dyDescent="0.35">
      <c r="A112" s="17"/>
      <c r="B112" s="14"/>
      <c r="C112" s="14"/>
      <c r="D112" s="14"/>
      <c r="E112" s="1"/>
      <c r="F112" s="9"/>
      <c r="G112" s="10"/>
      <c r="H112" s="10"/>
      <c r="I112" s="20"/>
    </row>
    <row r="113" spans="1:9" x14ac:dyDescent="0.3">
      <c r="A113" s="173">
        <v>2009</v>
      </c>
      <c r="B113" s="174"/>
      <c r="C113" s="174"/>
      <c r="D113" s="175"/>
      <c r="E113" s="21"/>
      <c r="F113" s="173">
        <v>2008</v>
      </c>
      <c r="G113" s="174"/>
      <c r="H113" s="174"/>
      <c r="I113" s="175"/>
    </row>
    <row r="114" spans="1:9" x14ac:dyDescent="0.3">
      <c r="A114" s="4" t="s">
        <v>0</v>
      </c>
      <c r="B114" s="2" t="s">
        <v>1</v>
      </c>
      <c r="C114" s="2" t="s">
        <v>3</v>
      </c>
      <c r="D114" s="5" t="s">
        <v>2</v>
      </c>
      <c r="E114" s="21"/>
      <c r="F114" s="4" t="s">
        <v>0</v>
      </c>
      <c r="G114" s="2" t="s">
        <v>1</v>
      </c>
      <c r="H114" s="2" t="s">
        <v>3</v>
      </c>
      <c r="I114" s="5" t="s">
        <v>2</v>
      </c>
    </row>
    <row r="115" spans="1:9" x14ac:dyDescent="0.3">
      <c r="A115" s="6" t="s">
        <v>4</v>
      </c>
      <c r="B115" s="1" t="s">
        <v>5</v>
      </c>
      <c r="C115" s="3">
        <v>1623421854</v>
      </c>
      <c r="D115" s="7">
        <v>1203155354</v>
      </c>
      <c r="E115" s="21"/>
      <c r="F115" s="6" t="s">
        <v>4</v>
      </c>
      <c r="G115" s="1" t="s">
        <v>5</v>
      </c>
      <c r="H115" s="3">
        <v>1574979814</v>
      </c>
      <c r="I115" s="7">
        <v>1161767525</v>
      </c>
    </row>
    <row r="116" spans="1:9" x14ac:dyDescent="0.3">
      <c r="A116" s="6"/>
      <c r="B116" s="1" t="s">
        <v>6</v>
      </c>
      <c r="C116" s="3">
        <v>818483565</v>
      </c>
      <c r="D116" s="7">
        <v>550567492</v>
      </c>
      <c r="E116" s="21"/>
      <c r="F116" s="6"/>
      <c r="G116" s="1" t="s">
        <v>6</v>
      </c>
      <c r="H116" s="3">
        <v>787690784</v>
      </c>
      <c r="I116" s="7">
        <v>522686755</v>
      </c>
    </row>
    <row r="117" spans="1:9" x14ac:dyDescent="0.3">
      <c r="A117" s="6"/>
      <c r="B117" s="1"/>
      <c r="C117" s="1"/>
      <c r="D117" s="8"/>
      <c r="E117" s="21"/>
      <c r="F117" s="6"/>
      <c r="G117" s="1"/>
      <c r="H117" s="1"/>
      <c r="I117" s="8"/>
    </row>
    <row r="118" spans="1:9" ht="15" thickBot="1" x14ac:dyDescent="0.35">
      <c r="A118" s="6" t="s">
        <v>7</v>
      </c>
      <c r="B118" s="1" t="s">
        <v>5</v>
      </c>
      <c r="C118" s="3">
        <v>233027238</v>
      </c>
      <c r="D118" s="7">
        <v>233011289</v>
      </c>
      <c r="E118" s="22"/>
      <c r="F118" s="6" t="s">
        <v>7</v>
      </c>
      <c r="G118" s="1" t="s">
        <v>5</v>
      </c>
      <c r="H118" s="3">
        <v>196720879</v>
      </c>
      <c r="I118" s="7">
        <v>196720836</v>
      </c>
    </row>
    <row r="119" spans="1:9" x14ac:dyDescent="0.3">
      <c r="A119" s="6"/>
      <c r="B119" s="1" t="s">
        <v>6</v>
      </c>
      <c r="C119" s="3">
        <v>30041990</v>
      </c>
      <c r="D119" s="7">
        <v>30026041</v>
      </c>
      <c r="F119" s="6"/>
      <c r="G119" s="1" t="s">
        <v>6</v>
      </c>
      <c r="H119" s="3">
        <v>28501040</v>
      </c>
      <c r="I119" s="7">
        <v>25500997</v>
      </c>
    </row>
    <row r="120" spans="1:9" x14ac:dyDescent="0.3">
      <c r="A120" s="6"/>
      <c r="B120" s="1"/>
      <c r="C120" s="1"/>
      <c r="D120" s="8"/>
      <c r="F120" s="6"/>
      <c r="G120" s="1"/>
      <c r="H120" s="1"/>
      <c r="I120" s="8"/>
    </row>
    <row r="121" spans="1:9" x14ac:dyDescent="0.3">
      <c r="A121" s="6" t="s">
        <v>8</v>
      </c>
      <c r="B121" s="1" t="s">
        <v>5</v>
      </c>
      <c r="C121" s="3">
        <v>4644113</v>
      </c>
      <c r="D121" s="7">
        <v>4642349</v>
      </c>
      <c r="F121" s="6" t="s">
        <v>8</v>
      </c>
      <c r="G121" s="1" t="s">
        <v>5</v>
      </c>
      <c r="H121" s="3">
        <v>8425136</v>
      </c>
      <c r="I121" s="7">
        <v>8425136</v>
      </c>
    </row>
    <row r="122" spans="1:9" x14ac:dyDescent="0.3">
      <c r="A122" s="6"/>
      <c r="B122" s="1" t="s">
        <v>6</v>
      </c>
      <c r="C122" s="3">
        <v>615243</v>
      </c>
      <c r="D122" s="7">
        <v>613479</v>
      </c>
      <c r="F122" s="6"/>
      <c r="G122" s="1" t="s">
        <v>6</v>
      </c>
      <c r="H122" s="3">
        <v>1172109</v>
      </c>
      <c r="I122" s="7">
        <v>1172109</v>
      </c>
    </row>
    <row r="123" spans="1:9" x14ac:dyDescent="0.3">
      <c r="A123" s="6"/>
      <c r="B123" s="1"/>
      <c r="C123" s="1"/>
      <c r="D123" s="8"/>
      <c r="F123" s="6"/>
      <c r="G123" s="1"/>
      <c r="H123" s="1"/>
      <c r="I123" s="8"/>
    </row>
    <row r="124" spans="1:9" x14ac:dyDescent="0.3">
      <c r="A124" s="6" t="s">
        <v>9</v>
      </c>
      <c r="B124" s="1" t="s">
        <v>5</v>
      </c>
      <c r="C124" s="3">
        <f>SUM(C115,C118,C121)</f>
        <v>1861093205</v>
      </c>
      <c r="D124" s="7">
        <f>SUM(D115,D118,D121)</f>
        <v>1440808992</v>
      </c>
      <c r="E124" s="23"/>
      <c r="F124" s="6" t="s">
        <v>9</v>
      </c>
      <c r="G124" s="1" t="s">
        <v>5</v>
      </c>
      <c r="H124" s="3">
        <f>SUM(H115,H118,H121)</f>
        <v>1780125829</v>
      </c>
      <c r="I124" s="7">
        <f>SUM(I115,I118,I121)</f>
        <v>1366913497</v>
      </c>
    </row>
    <row r="125" spans="1:9" x14ac:dyDescent="0.3">
      <c r="A125" s="6"/>
      <c r="B125" s="1" t="s">
        <v>6</v>
      </c>
      <c r="C125" s="3">
        <f>SUM(C116,C119,C122)</f>
        <v>849140798</v>
      </c>
      <c r="D125" s="7">
        <f>SUM(D116,D119,D122)</f>
        <v>581207012</v>
      </c>
      <c r="E125" s="21"/>
      <c r="F125" s="6"/>
      <c r="G125" s="1" t="s">
        <v>6</v>
      </c>
      <c r="H125" s="3">
        <f>SUM(H116,H119,H122)</f>
        <v>817363933</v>
      </c>
      <c r="I125" s="7">
        <f>SUM(I116,I119,I122)</f>
        <v>549359861</v>
      </c>
    </row>
    <row r="126" spans="1:9" ht="15" thickBot="1" x14ac:dyDescent="0.35">
      <c r="A126" s="9"/>
      <c r="B126" s="10"/>
      <c r="C126" s="10"/>
      <c r="D126" s="20"/>
      <c r="E126" s="21"/>
      <c r="F126" s="9"/>
      <c r="G126" s="10"/>
      <c r="H126" s="10"/>
      <c r="I126" s="20"/>
    </row>
    <row r="127" spans="1:9" x14ac:dyDescent="0.3">
      <c r="E127" s="1"/>
    </row>
  </sheetData>
  <mergeCells count="18">
    <mergeCell ref="A15:D15"/>
    <mergeCell ref="F15:I15"/>
    <mergeCell ref="A1:D1"/>
    <mergeCell ref="F1:I1"/>
    <mergeCell ref="A29:D29"/>
    <mergeCell ref="F29:I29"/>
    <mergeCell ref="F113:I113"/>
    <mergeCell ref="A113:D113"/>
    <mergeCell ref="F99:I99"/>
    <mergeCell ref="A99:D99"/>
    <mergeCell ref="F85:I85"/>
    <mergeCell ref="A57:D57"/>
    <mergeCell ref="F57:I57"/>
    <mergeCell ref="A43:D43"/>
    <mergeCell ref="F43:I43"/>
    <mergeCell ref="A85:D85"/>
    <mergeCell ref="F71:I71"/>
    <mergeCell ref="A71:D71"/>
  </mergeCells>
  <pageMargins left="0.2" right="0.2" top="1" bottom="1" header="0.3" footer="0.3"/>
  <pageSetup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MTN HOME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Hughes</dc:creator>
  <cp:lastModifiedBy>Paula Szafranski</cp:lastModifiedBy>
  <cp:lastPrinted>2025-07-15T13:45:08Z</cp:lastPrinted>
  <dcterms:created xsi:type="dcterms:W3CDTF">2016-07-15T18:32:26Z</dcterms:created>
  <dcterms:modified xsi:type="dcterms:W3CDTF">2025-07-15T13:45:12Z</dcterms:modified>
</cp:coreProperties>
</file>